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5875" windowHeight="10545" activeTab="6"/>
  </bookViews>
  <sheets>
    <sheet name="СодРазв Межунар" sheetId="1" r:id="rId1"/>
    <sheet name="Кадры" sheetId="4" r:id="rId2"/>
    <sheet name="ОхрТруда" sheetId="3" r:id="rId3"/>
    <sheet name="ИнфПолит" sheetId="5" r:id="rId4"/>
    <sheet name="ГраждОбщ" sheetId="6" r:id="rId5"/>
    <sheet name="ИнформОбщ" sheetId="7" r:id="rId6"/>
    <sheet name="СВОД ВЦП" sheetId="8" r:id="rId7"/>
    <sheet name="Предпр" sheetId="9" r:id="rId8"/>
  </sheets>
  <calcPr calcId="145621"/>
</workbook>
</file>

<file path=xl/calcChain.xml><?xml version="1.0" encoding="utf-8"?>
<calcChain xmlns="http://schemas.openxmlformats.org/spreadsheetml/2006/main">
  <c r="J21" i="8" l="1"/>
  <c r="O29" i="8"/>
  <c r="J29" i="8"/>
  <c r="D29" i="8"/>
  <c r="U28" i="8" l="1"/>
  <c r="E28" i="8"/>
  <c r="F28" i="8"/>
  <c r="G28" i="8"/>
  <c r="H28" i="8"/>
  <c r="I28" i="8"/>
  <c r="J28" i="8"/>
  <c r="K28" i="8"/>
  <c r="M28" i="8"/>
  <c r="N28" i="8"/>
  <c r="O28" i="8"/>
  <c r="P28" i="8"/>
  <c r="R28" i="8"/>
  <c r="S28" i="8"/>
  <c r="D28" i="8"/>
  <c r="S32" i="9"/>
  <c r="N32" i="9"/>
  <c r="K32" i="9"/>
  <c r="J32" i="9"/>
  <c r="H32" i="9"/>
  <c r="K31" i="9"/>
  <c r="R31" i="9" s="1"/>
  <c r="S31" i="9" s="1"/>
  <c r="S30" i="9"/>
  <c r="R30" i="9"/>
  <c r="H30" i="9"/>
  <c r="S29" i="9"/>
  <c r="K29" i="9"/>
  <c r="P28" i="9"/>
  <c r="M28" i="9"/>
  <c r="L28" i="9"/>
  <c r="R28" i="9" s="1"/>
  <c r="S28" i="9" s="1"/>
  <c r="J28" i="9"/>
  <c r="I28" i="9"/>
  <c r="H28" i="9"/>
  <c r="G28" i="9"/>
  <c r="L27" i="9"/>
  <c r="J27" i="9"/>
  <c r="J18" i="9" s="1"/>
  <c r="J13" i="9" s="1"/>
  <c r="H27" i="9"/>
  <c r="G27" i="9" s="1"/>
  <c r="R27" i="9" s="1"/>
  <c r="S27" i="9" s="1"/>
  <c r="K26" i="9"/>
  <c r="G26" i="9"/>
  <c r="K25" i="9"/>
  <c r="G25" i="9"/>
  <c r="K24" i="9"/>
  <c r="G24" i="9"/>
  <c r="L23" i="9"/>
  <c r="K23" i="9" s="1"/>
  <c r="H23" i="9"/>
  <c r="G23" i="9"/>
  <c r="K22" i="9"/>
  <c r="H22" i="9"/>
  <c r="G22" i="9" s="1"/>
  <c r="O21" i="9"/>
  <c r="N21" i="9" s="1"/>
  <c r="K21" i="9"/>
  <c r="S20" i="9"/>
  <c r="N20" i="9"/>
  <c r="K20" i="9"/>
  <c r="S19" i="9"/>
  <c r="K19" i="9"/>
  <c r="J19" i="9"/>
  <c r="H19" i="9"/>
  <c r="N18" i="9"/>
  <c r="L18" i="9"/>
  <c r="K18" i="9"/>
  <c r="R18" i="9" s="1"/>
  <c r="S18" i="9" s="1"/>
  <c r="H18" i="9"/>
  <c r="L13" i="9"/>
  <c r="T15" i="8"/>
  <c r="Q13" i="8"/>
  <c r="Q28" i="8" s="1"/>
  <c r="L13" i="8"/>
  <c r="U13" i="8" s="1"/>
  <c r="T13" i="8"/>
  <c r="L28" i="8" l="1"/>
  <c r="T28" i="8" s="1"/>
  <c r="O19" i="9"/>
  <c r="N19" i="9" s="1"/>
  <c r="K28" i="9"/>
  <c r="K27" i="9" s="1"/>
  <c r="K13" i="9"/>
  <c r="R13" i="9" s="1"/>
  <c r="S13" i="9" s="1"/>
  <c r="U26" i="4"/>
  <c r="T26" i="4"/>
  <c r="L26" i="4"/>
  <c r="F26" i="4"/>
  <c r="F16" i="4"/>
  <c r="Q14" i="4"/>
  <c r="O14" i="4"/>
  <c r="J14" i="4"/>
  <c r="L14" i="4" s="1"/>
  <c r="U14" i="4" s="1"/>
  <c r="T14" i="4" l="1"/>
</calcChain>
</file>

<file path=xl/sharedStrings.xml><?xml version="1.0" encoding="utf-8"?>
<sst xmlns="http://schemas.openxmlformats.org/spreadsheetml/2006/main" count="573" uniqueCount="228">
  <si>
    <t>Отчет</t>
  </si>
  <si>
    <t>о  реализации мероприятий ведомственной целевой программы Ненецкого автономного округа</t>
  </si>
  <si>
    <t>"Содействие развитию международных и межрегиональных связей Ненецком автономном округе на 2014-2016 годы" за 2014 год</t>
  </si>
  <si>
    <t>Ответственный исполнитель - Департамент региональной политики Ненецкого автономного округа</t>
  </si>
  <si>
    <t xml:space="preserve">Наименование ответственного исполнителя, соисполнителя,  участника </t>
  </si>
  <si>
    <t>Срок начала реализации мероприятия</t>
  </si>
  <si>
    <t>Срок окончания реализации мероприятия</t>
  </si>
  <si>
    <t>Объем финансированияВЦП (тыс. руб.)</t>
  </si>
  <si>
    <t xml:space="preserve">% исполнения средств бюджета субъекта РФ в отчетном периоде  </t>
  </si>
  <si>
    <t>% освоения средств бюджета субъекта РФ в отчетном периоде по отношению к исполнению бюджета субъекта РФ .</t>
  </si>
  <si>
    <t>Запланировано на текущий год</t>
  </si>
  <si>
    <t xml:space="preserve">Утверждено бюджетом субъекта РФ на отчетный период текущего года </t>
  </si>
  <si>
    <t>Исполнено в отчетном периоде*</t>
  </si>
  <si>
    <t>Освоено в отчетном периоде**</t>
  </si>
  <si>
    <t xml:space="preserve">Всего </t>
  </si>
  <si>
    <t>в том числе:</t>
  </si>
  <si>
    <t>Всего</t>
  </si>
  <si>
    <t>Федеральный бюджет</t>
  </si>
  <si>
    <t>Бюджет субъекта РФ</t>
  </si>
  <si>
    <t>Бюджет МО</t>
  </si>
  <si>
    <t>Иные источники</t>
  </si>
  <si>
    <t>ВЦП</t>
  </si>
  <si>
    <t>всего,                                                  в том числе:</t>
  </si>
  <si>
    <t xml:space="preserve">Раздел I: Распространение информации о социально-экономическом развитии Ненецкого автономного округа, состоянии международного и межрегионального сотрудничества и перспективных направлениях взаимодействия региона с субъектами РФ и регионами иностранных государств в средствах массовой информации        </t>
  </si>
  <si>
    <t>п.1.1. Подготовка и публикация в федеральных журналах материалов о состоянии международного и межрегионального сотрудничества и инвестиционном потенциале НАО, включая при необходимости доставку тиража или его части на территорию округа</t>
  </si>
  <si>
    <t xml:space="preserve">п.1.2. Подготовка  и публикация в региональных журналах материалов о состоянии международного и межрегионального сотрудничества и инвестиционном потенциале НАО, включая при необходимости доставку тиража или его части на территорию округа </t>
  </si>
  <si>
    <t>Раздел II: Презентационная печатная и сувенирная продукция Ненецкого автономного округа</t>
  </si>
  <si>
    <t>п.2.1. Издание презентационной печатной продукции о Ненецком автономном округе</t>
  </si>
  <si>
    <r>
      <rPr>
        <sz val="12"/>
        <rFont val="Times New Roman"/>
        <family val="1"/>
        <charset val="204"/>
      </rPr>
      <t xml:space="preserve">п.2.2. Изготовление презентационной сувенирной продукции с символикой Ненецкого автономного округа </t>
    </r>
    <r>
      <rPr>
        <b/>
        <sz val="12"/>
        <rFont val="Times New Roman"/>
        <family val="1"/>
        <charset val="204"/>
      </rPr>
      <t xml:space="preserve">              </t>
    </r>
  </si>
  <si>
    <t>Раздел III: Проведение международных конференций на территории Ненецкого автономного округа</t>
  </si>
  <si>
    <t xml:space="preserve">п.3.1. Проведение международных конференций </t>
  </si>
  <si>
    <t xml:space="preserve">Раздел IV: Участие в международных и межрегиональных выставках и форумах </t>
  </si>
  <si>
    <t xml:space="preserve">п.4.1. Участие в международных и межрегиональных выставках и форумах </t>
  </si>
  <si>
    <t xml:space="preserve">об исполнении мероприятий ведомственной целевой программы </t>
  </si>
  <si>
    <t>Аппарата Администрации Ненецкого автономного округа</t>
  </si>
  <si>
    <t>"Формирование и подготовка резерва управленческих кадров Ненецкого автономного округа"</t>
  </si>
  <si>
    <t xml:space="preserve">за IV квартал 2014 года </t>
  </si>
  <si>
    <t>Наименование ответственного исполнителя, соисполнителя, участника</t>
  </si>
  <si>
    <t xml:space="preserve">Объем финансирования государственной программы (тыс. руб.)
</t>
  </si>
  <si>
    <t xml:space="preserve">% кассового исполнения средств окружного бюджета в отчетном периоде по отношению к графе 9
</t>
  </si>
  <si>
    <t xml:space="preserve">% фактического освоения средств окружного бюджета в отчетном периоде по отношению к кассовому исполнению окружного бюджета
</t>
  </si>
  <si>
    <t>запланировано на текущий год</t>
  </si>
  <si>
    <t>Утверждено окружным бюджетом на отчетный период текущего года</t>
  </si>
  <si>
    <t>кассовое исполнение</t>
  </si>
  <si>
    <t>фактическое исполнение</t>
  </si>
  <si>
    <t>всего</t>
  </si>
  <si>
    <t>в том числе</t>
  </si>
  <si>
    <t>фед. бюджет</t>
  </si>
  <si>
    <t>окружной бюджет</t>
  </si>
  <si>
    <t>местные бюджеты</t>
  </si>
  <si>
    <t>иные источники</t>
  </si>
  <si>
    <t>Ведомственная программа</t>
  </si>
  <si>
    <t>Аппарат Администрации Ненецкого автономного округа</t>
  </si>
  <si>
    <t>всего, в том числе</t>
  </si>
  <si>
    <t>Внесение изменений в нормативные правовые акты Ненецкого автономного округа по формированию, подготовке и использованию Резерва</t>
  </si>
  <si>
    <t>без. фин.</t>
  </si>
  <si>
    <t>Проведение тестирования резервистов для оценки личностных качеств</t>
  </si>
  <si>
    <t xml:space="preserve">Проведение отбора в Резерв из числа перспективных работников организаций и учреждений, государственных гражданских служащих </t>
  </si>
  <si>
    <t>Отбор кандидатов в Резерв по представлению муниципальных образований</t>
  </si>
  <si>
    <t xml:space="preserve">Подготовка ежеквартальной отчетности о формировании и подготовке Резерва </t>
  </si>
  <si>
    <t xml:space="preserve">Ведение электронного реестра лиц, включенных в Резерв, и движения Резерва </t>
  </si>
  <si>
    <t>Периодическое размещение в средствах массовой информации Ненецкого автономного округа, на официальном сайте Администрации Ненецкого автономного округа, портале органов государственной власти Ненецкого автономного округа информации о начале отбора в Резерв, работе с Резервом, изменениях, вносимых в нормативные правовые акты округа по вопросам формирования и использования Резерва</t>
  </si>
  <si>
    <t>Организация содействия главам муниципальных образований по вопросам формирования и использования муниципальных резервов управленческих кадров, а также проведению работ по выдвижению кандидатов в окружной резерв управленческих кадров</t>
  </si>
  <si>
    <t>Ежегодное проведение консультационных семинаров с сотрудниками кадровых служб исполнительных органов государственной власти Ненецкого автономного округа и муниципальных образований по вопросам формирования и использования Резерва</t>
  </si>
  <si>
    <t>Формирование индивидуальных планов подготовки резервистов</t>
  </si>
  <si>
    <t>Организация семинаров по различным темам (общий менеджмент, бухгалтерский учет, налоги и налогообложение, противодействие коррупции и т.д.)</t>
  </si>
  <si>
    <t xml:space="preserve">Организация повышения квалификации резервистов путем привлечения преподавателей высших учебных заведений и ведущих ВУЗов страны, преимущественно по дистанционным образовательным программам </t>
  </si>
  <si>
    <t>Формирование плана стажировок лиц, включенных в Резерв, в органах исполнительной власти Ненецкого автономного округа, учреждениях и организациях</t>
  </si>
  <si>
    <t>Ежеквартальный мониторинг количественного и качественного состава Резерва и муниципальных резервов</t>
  </si>
  <si>
    <t>Организация представления информации руководителям органов исполнительной власти Ненецкого автономного округа с использованием электронного обмена о кандидатах, включенных в Резерв</t>
  </si>
  <si>
    <t>Организация предоставления информации резервистам с использованием электронного обмена о конкурсах на замещение вакантных должностей государственной гражданской службы в органах исполнительной власти Ненецкого автономного округа с целью привлечения к участию в конкурсных процедурах, информации о планируемых семинарах, стажировках и курсах повышения квалификации</t>
  </si>
  <si>
    <t>Размещение на интернет-ресурсах Ненецкого автономного округа информации о формировании и использовании Резерва, проведенных этапах подготовки резервистов, назначениях и изменениях в порядке работы Комиссии по формированию и подготовке резерва управленческих кадров Ненецкого автономного округа</t>
  </si>
  <si>
    <t>Объем финансирования ВЦП (тыс. руб.)</t>
  </si>
  <si>
    <t>ВЦП "Улучшение условий и охраны труда в Ненецком автономном округе"</t>
  </si>
  <si>
    <t>всего,                                                      в том числе:</t>
  </si>
  <si>
    <t>Мероприятие 02.66.02 Проведение конференции на тему: "Управлениие охраной труда в организации и проведение работ по охране труда"</t>
  </si>
  <si>
    <t>Мероприятие 02.66.05 Проведение конференции на тему: "Создание системы выявления, оценки и контроля профессиональных рисков"</t>
  </si>
  <si>
    <t>Мероприятие 02.66.08 Проведение семинара- совещания на тему: "Основные направления в работе по охране труда"</t>
  </si>
  <si>
    <t>Мероприятия 02.66.13 Организация и проведение конкурса "Лучший по профессии"</t>
  </si>
  <si>
    <t>"Улучшение условий и охраны труда в Ненецком автономном округе на 2012-2015 годы" за  4 квартал 2014 года</t>
  </si>
  <si>
    <t>Ответственный исполнитель: Управление труда и социальной защиты населения Ненецкого автономного округа</t>
  </si>
  <si>
    <t xml:space="preserve">ВЦП  "Обеспечение государственной информационной политики субъекта Российской Федерации - Ненецкого автономного округа на 2014 - 2016 годы" </t>
  </si>
  <si>
    <t>всего,                                                                                    в том числе:</t>
  </si>
  <si>
    <t>Раздел I: Распространение информации о событиях и мероприях, происходящих  в Ненецком автономном округе в средствах массовой информации</t>
  </si>
  <si>
    <t>п. 1.1. Подготовка и публикация в периодических федеральных и региональных печатных изданиях - региональных выпусках федеральных изданий, выходящих в Северо-Западном федеральном округе (включая при необходимости доставку тиража или его части и распространение на территории Ненецкого автономного округа) материалов о мероприятиях и событиях, происходящих в Ненецком автономном округе (мероприятие 02.52.62)</t>
  </si>
  <si>
    <t>июль 2014</t>
  </si>
  <si>
    <t>декабрь 2014</t>
  </si>
  <si>
    <t>п. 1.2. Подготовка материалов социальной направленности о происходящих в Ненецком автономном округе и за его пределами  событиях и их трансляция на телеканалах (мероприятие 02.52.63)</t>
  </si>
  <si>
    <t>п.1.3. Подписка на ленты новостей федеральных информационных агентств и размещение информации о происходящих в Ненецком автономном округе в федеральных электронных СМИ (мероприятие 02.52.64)</t>
  </si>
  <si>
    <t>июнь 2014</t>
  </si>
  <si>
    <t>п.1.4. Размещение материалов социальной направленности на рекламных конструкциях  (мероприятие 02.52.16)</t>
  </si>
  <si>
    <t>п.1.5. Организация пресс-тура для иностранных и российских журналистов в целях подготовки информационных материалах о проходящих в Ненецком автономном округе событиях, мероприятиях, знакомства с культурой, природой, промышленностью Ненецкого автономного округа  (мероприятие 02.52.32)</t>
  </si>
  <si>
    <t>март 2014</t>
  </si>
  <si>
    <t>п.1.6. Участие журналистов в Форуме «СМИ Северо-Запада» (мероприятие 02.52.41)</t>
  </si>
  <si>
    <t>сентябрь 2014</t>
  </si>
  <si>
    <t xml:space="preserve">Раздел II: Проведение комплексных социологических исследований на территории Ненецкого автономного округа </t>
  </si>
  <si>
    <t>п.2.1. Проведение комплексных социологических исследований на территории Ненецкого автономного округа  (мероприятие 02.52.17)</t>
  </si>
  <si>
    <t>Раздел III: Обеспечение печатными и фотоматериалами</t>
  </si>
  <si>
    <t>п.3.1. Приобретение репортажных снимков для размещения на официальном сайте Администрации Ненецкого атвономного округа (мероприятие 02.52.65)</t>
  </si>
  <si>
    <t>август 2014</t>
  </si>
  <si>
    <t>ноябрь 2014</t>
  </si>
  <si>
    <t>п.3.2. Изготовление поздравительных адресов, открыток с государственными праздниками (мероприятие 02.52.66)</t>
  </si>
  <si>
    <t>апрель 2014</t>
  </si>
  <si>
    <t xml:space="preserve">Раздел IV: Организация мониторинга средств массовой информации </t>
  </si>
  <si>
    <t>п.4.1. Обеспечение доступа к базам данных и автоматизированных систем мониторинга средств массовой информации  (мероприятие 02.52.51)</t>
  </si>
  <si>
    <t>февраль 2014</t>
  </si>
  <si>
    <t>Раздел V:  Ежегодный конкурс "Золотое Перо"</t>
  </si>
  <si>
    <t>п.5.1.Организация ежегодного конкурса журналистских публикаций о Ненецком автономном округе (Бал прессы «Золотое перо Ненецкого автономного округа»)  (мероприятие 02.52.52)</t>
  </si>
  <si>
    <t>Раздел VI Юбилейные даты</t>
  </si>
  <si>
    <t>п.6.1.Организация и проведение торжественных мероприятий посвящённых юбилейным датам (мероприятие 02.52.53)</t>
  </si>
  <si>
    <t>"Обеспечение государственной информационной политики субъекта Российской Федерации - Ненецкого автономного округа на 2014 - 2016 годы"             
 за 2014 год</t>
  </si>
  <si>
    <t>Ответственный исполнитель Управление региональной политики и информации Ненецкого автономного округа</t>
  </si>
  <si>
    <t>Раздел I: Мероприятия по оказанию государственной поддержки социально ориентированным некоммерческим организациям на реализацию социальных проектов и организацию деятельности, направленных на решение социальных проблем в Ненецком автономном округе</t>
  </si>
  <si>
    <t xml:space="preserve">1.1 Предоставление на конкурсой основе субсидий (грантов) на реализацию социальных проектов некоммерческих организаций, за исключением некоммерческих организаций, перечисленных в пунктах 3.4 </t>
  </si>
  <si>
    <t>1.2. Предоставление на конкурсной основе субсидий социально ориентированным некоммерческим организациям на организацию деятельности</t>
  </si>
  <si>
    <t>Раздел II: Мероприятия оказания государственной поддержки по осуществлению образовательной подготовки и повышению квалификации граждан в сфере общественных инициатив и развития институтов гражданского общества</t>
  </si>
  <si>
    <t xml:space="preserve">2.1 Организация и проведение обучающих семинаров, круглых столов на территории Ненецкого автономного округа  </t>
  </si>
  <si>
    <r>
      <rPr>
        <sz val="12"/>
        <rFont val="Times New Roman"/>
        <family val="1"/>
        <charset val="204"/>
      </rPr>
      <t>2.2 организация и проведение ежегодного Форума некоммерческих организаций</t>
    </r>
    <r>
      <rPr>
        <b/>
        <sz val="12"/>
        <rFont val="Times New Roman"/>
        <family val="1"/>
        <charset val="204"/>
      </rPr>
      <t xml:space="preserve">                   </t>
    </r>
  </si>
  <si>
    <t>Раздел III: Мероприятия по оказанию государственной поддержки, направленной на снятие межэтнической напряженности и этноконфликтогенности, искоренению проявлений экстремизма, национальной розни</t>
  </si>
  <si>
    <t>3.1 Организация и проведение круглого стола с приглашением экспертов по вопросам снятия межэтнической напряженности и этноконфликтогенности, искоренению проявлений экстремизма, национальной розни</t>
  </si>
  <si>
    <t xml:space="preserve">3.2 Проведение социологического исследования по изучению общестьвенного мнения по вопросам толерантного (уважительного) поведения населения НАО           </t>
  </si>
  <si>
    <t xml:space="preserve">3.4 Предоставление на конкурсной основе субсидий (грантов) социально ориентированным некоммерческим организациям, представляющим интересы коренных малочисленных народов Севера, на реализацию социальных проектов, направленных на сохранение и развитие традиционного образа жизни, письменности и культуры коренных малочисленных народов Севера    </t>
  </si>
  <si>
    <t>"Государственная поддержка общественных инициатив и развития институтов гражданского общества в Ненецком автономном округе на 2014-2016 годы" за 4 квартал 2014 года</t>
  </si>
  <si>
    <t>Ответственный исполнитель Управление региональной политики и информации НАО</t>
  </si>
  <si>
    <t>Наименование
мероприятий</t>
  </si>
  <si>
    <t>Код бюджетной классификации</t>
  </si>
  <si>
    <t>Исполнитель</t>
  </si>
  <si>
    <t>Утверждено бюджетом субъекта РФ на отчетный период текущего года</t>
  </si>
  <si>
    <t>Исполнено в отчетном периоде</t>
  </si>
  <si>
    <t>Освоено в отчетном периоде</t>
  </si>
  <si>
    <t>% исполнения средств бюджета субъекта РФ в отчетном периоде</t>
  </si>
  <si>
    <t>% освоения средств бюджета субъекта РФ в отчетном периоде по отношению к исполнению бюджета субъета РФ</t>
  </si>
  <si>
    <t>Глава</t>
  </si>
  <si>
    <t>Раздел</t>
  </si>
  <si>
    <t>Подраздел</t>
  </si>
  <si>
    <t>Целевая статья</t>
  </si>
  <si>
    <t>Вид расходов</t>
  </si>
  <si>
    <t>освоено 01.07.2014</t>
  </si>
  <si>
    <t>%</t>
  </si>
  <si>
    <t>план на
01.07.2014</t>
  </si>
  <si>
    <t>ВСЕГО:</t>
  </si>
  <si>
    <t>Раздел 1. Общесистемные и обеспечивающие мероприятия программы</t>
  </si>
  <si>
    <t>1.1 Создание «Паспорта информатизации Ненецкого автономного округа»</t>
  </si>
  <si>
    <t>003</t>
  </si>
  <si>
    <t>04</t>
  </si>
  <si>
    <t>1.2 Обеспечение доступа в сеть Интернет органов исполнительной власти и оплата существующих каналов связи</t>
  </si>
  <si>
    <t>КУ НАО
НИАЦ</t>
  </si>
  <si>
    <t>1.3 Создание, сопровождение и развитие информационных систем</t>
  </si>
  <si>
    <t xml:space="preserve">Комитет </t>
  </si>
  <si>
    <t>КУ НАО НИАЦ</t>
  </si>
  <si>
    <t>1.4 Создание автоматизированной информационной системы «Портал Ненецкого автономного округа»</t>
  </si>
  <si>
    <t>1.5 Материально-техническое обеспечение деятельности органов исполнительной власти в сфере информационно-коммуникационных технологий</t>
  </si>
  <si>
    <t>Раздел 2. Развитие инфраструктуры электронного правительства в Ненецком автономном округе</t>
  </si>
  <si>
    <t xml:space="preserve"> 2.1 Создание геоинформационной системы региона </t>
  </si>
  <si>
    <t xml:space="preserve">2.2 Развитие информационно-аналитической системы оперативного управления Ненецким автономным округом, организация каналов связи для обеспечения межведомственного взаимодействия между органами государственной власти и органами местного самоуправления </t>
  </si>
  <si>
    <t>2.3 Организация пункта приема заявлений для выдачи Универсальных Электронных карт и обеспечение ими жителей Ненецкого автономного округа</t>
  </si>
  <si>
    <t>Комитет</t>
  </si>
  <si>
    <t xml:space="preserve">2.4 Создание информационной системы, обеспечивающей предоставление услуг, оказываемых на территории Ненецкого автономного округа, в электронном виде </t>
  </si>
  <si>
    <t>2.5 Создание региональной системы межведомственного взаимодействия для оказания государственных и муниципальных услуг</t>
  </si>
  <si>
    <t>2.6 Содержание комплексного сервиса региональной инфраструктуры электронного правительства</t>
  </si>
  <si>
    <t>2.7 Разработка и внедрение региональгоно сегмента Федеральной государственной информационной системы "Единая информационно-аналитическая система ФСТ России"</t>
  </si>
  <si>
    <t>2.8 Оснащение и модернизация Ситуационного центра губернатора Ненецкого автономного округа</t>
  </si>
  <si>
    <t>2.9 Создание и внедрение в Ситуационном центре губернатора Ненецкого автономного округа программно-аппаратного модуля управления регионом в экстренных ситуациях на основе системы цифровой коротковолновой связи</t>
  </si>
  <si>
    <t>2.10 Создание правительственной связи в Ненецком автономном округе с разработкой ПСД</t>
  </si>
  <si>
    <t>Раздел 3. Внедрение информационно-коммуникационных технологий</t>
  </si>
  <si>
    <t>3.1 Создание комплексной автоматизированной информационной системы управления образованием Ненецкого автономного округа (АИС "Образование")</t>
  </si>
  <si>
    <t>3.2 Создание автоматизированной информационной системы по управлению деятельностью учреждений культуры Ненецкого автономного округа (АИС "Культура)</t>
  </si>
  <si>
    <t>3.3 Создание системы "Автоматизация закупочной деятельности"</t>
  </si>
  <si>
    <t>Раздел 4. Создание условий для подготовки начселения и профессиональных групп в Ненецком автономном округе к использованию информационно-коммуникационных технологий</t>
  </si>
  <si>
    <t xml:space="preserve">4.1 Создание специализированного учебного класса для подготовки и обучения населения Ненецкого автономного округа навыкам использования ИКТ и лиц, замещающих должности гражданской и муниципальной службы в органах власти НАО, работе со специальным программным обеспечением </t>
  </si>
  <si>
    <t>Раздел 5. Информационное сопровождение Программы</t>
  </si>
  <si>
    <t>5.1 Реализация мер по информированию населения Ненецкого автономного округа  в региональных электронных и печатных средствах массовой информации о преимуществах использования ИКТ</t>
  </si>
  <si>
    <t>Раздел 6. Организация предоставления государственных и муниципальных услуг по принципу "одного окна" в Ненецком автономном округе</t>
  </si>
  <si>
    <t>6.1 Оснащение многофункционального центра предоставления государственных и муниципальных услуг</t>
  </si>
  <si>
    <t>КУ НАО МФЦ</t>
  </si>
  <si>
    <t>Отчет
о реализации мероприятий ведомственной целевой программы
«Информационное общество Ненецкого автономного округа на 2012-2014 годы»</t>
  </si>
  <si>
    <t>за 2014 год</t>
  </si>
  <si>
    <t>ГРБС Комитет по информатизации Ненецкого автономного округа</t>
  </si>
  <si>
    <t xml:space="preserve">"Государственная поддержка общественных инициатив и развития институтов гражданского общества в Ненецком автономном округе на 2014-2016 годы" </t>
  </si>
  <si>
    <t xml:space="preserve">"Улучшение условий и охраны труда в Ненецком автономном округе на 2012-2015 годы" </t>
  </si>
  <si>
    <t>"Информационное общество Ненецкого автономного округа на 2012-2014 годы"</t>
  </si>
  <si>
    <t>Приложение 2</t>
  </si>
  <si>
    <t>к годовому отчету "Об исполнении ведомственной целевой программы «Развитие малого и среднего предпринимательства 
на территории Ненецкого автономного округа на 2014-2017 годы» за 2014 год"</t>
  </si>
  <si>
    <t xml:space="preserve">Реализация ведомственной целевой программы "Развитие малого и среднего предпринимательства </t>
  </si>
  <si>
    <t>на территории Ненецкого автономного округа на 2014-2017 годы" за 2014 год</t>
  </si>
  <si>
    <t>(тыс. рублей)</t>
  </si>
  <si>
    <t>План на год</t>
  </si>
  <si>
    <t>Утверждено на 01.06.2014</t>
  </si>
  <si>
    <t>Исполнено</t>
  </si>
  <si>
    <t>Освоено</t>
  </si>
  <si>
    <t>% исполнения по программе</t>
  </si>
  <si>
    <t>% освоения по программе</t>
  </si>
  <si>
    <t>Всего на год</t>
  </si>
  <si>
    <t>% финанс-я ОБ</t>
  </si>
  <si>
    <t>Всего по Программе</t>
  </si>
  <si>
    <t>Управление экономического развития Ненецкого автономного округа</t>
  </si>
  <si>
    <t>009</t>
  </si>
  <si>
    <t>НАЦИОНАЛЬНАЯ ЭКОНОМИКА</t>
  </si>
  <si>
    <t>Другие вопросы в области национальной экономики</t>
  </si>
  <si>
    <t>Ведомственные целевые программы</t>
  </si>
  <si>
    <t>523 68 00</t>
  </si>
  <si>
    <t>Ведомственная целевая программа «Развитие малого и среднего предпринимательства на территории Ненецкого автономного округа на 2014-2017 годы»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</si>
  <si>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</si>
  <si>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12</t>
  </si>
  <si>
    <t>100</t>
  </si>
  <si>
    <t>Иные выплаты персоналу государственных (муниципальных) органов, за  исключением фонда оплаты труда</t>
  </si>
  <si>
    <t>122</t>
  </si>
  <si>
    <t>02.68.05 Организация предоставления консультаций субъектов малого и среднего предпринимательства по деятельности института Уполномоченного при Президенте Российской Федерации по защите прав предпринимателей и Уполномоченного по защите прав предпринимателей в Ненецком автономном округе</t>
  </si>
  <si>
    <t>Закупка товаров, работ и услуг для государственных (муниципальных) нужд</t>
  </si>
  <si>
    <t>200</t>
  </si>
  <si>
    <t>Прочая закупка товаров работ и услуг для обеспечения государственных (муниципальных) нужд</t>
  </si>
  <si>
    <t>244</t>
  </si>
  <si>
    <t xml:space="preserve">02.68.04 Организация проведения семинаров, тренингов и иных мероприятий, по основам предпринимательской деятельности и повышению квалификации кадров </t>
  </si>
  <si>
    <t xml:space="preserve">02.68.06 Организация проведения конференций, деловых встреч, "круглых столов" с субъектами малого и среднего предпринимательства </t>
  </si>
  <si>
    <t>02.68.08 Мониторинг финансовых, экономических, социальных и иных показателей развития малого и среднего предпринимательства на территории округа</t>
  </si>
  <si>
    <t xml:space="preserve">Иные бюджетные ассигнования </t>
  </si>
  <si>
    <t>800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</si>
  <si>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</si>
  <si>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</si>
  <si>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02.68.01 Проведение конкурса "Предприниматель года" - за вклад в развитие и продвижение предпринимательства, с предоставлением гранта</t>
  </si>
  <si>
    <t>02.68.02 Предоставление субсидий на возмещение части затрат для уплаты авансового платежа</t>
  </si>
  <si>
    <t>02.68.03 Предоставление грантов начинающим предпри нимателям на создание собственного бизнеса</t>
  </si>
  <si>
    <t>02.68.07 Предоставление субсидий на возмещение части затрат в связи с участием субъектов малого и среднего предпринимательства в выставочно-ярмарочных мероприятиях</t>
  </si>
  <si>
    <t>Исполнитель: Ермолина Елена Владимировна 2-12-56</t>
  </si>
  <si>
    <t xml:space="preserve">"Развитие малого и среднего предпринимательства на территории НАО на 2014-2017 годы" </t>
  </si>
  <si>
    <t>"Правовое просвящение граждан в НАО на 2014-2015 годы"</t>
  </si>
  <si>
    <t>Всего по  ВЦП</t>
  </si>
  <si>
    <t>о  реализации мероприятий ведомственных целевых программ Ненецкого автономного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</si>
</sst>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%"/>
    <numFmt numFmtId="166" formatCode="[$-419]mmmm\ yyyy;@"/>
    <numFmt numFmtId="167" formatCode="0.0"/>
    <numFmt numFmtId="168" formatCode="#,##0.00;[Red]\-#,##0.00;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8"/>
      <color indexed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352">
    <xf numFmtId="0" fontId="0" fillId="0" borderId="0" xfId="0"/>
    <xf numFmtId="0" fontId="1" fillId="0" borderId="0" xfId="1"/>
    <xf numFmtId="0" fontId="6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textRotation="90" wrapText="1"/>
    </xf>
    <xf numFmtId="164" fontId="3" fillId="0" borderId="2" xfId="1" applyNumberFormat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 textRotation="90" wrapText="1"/>
    </xf>
    <xf numFmtId="0" fontId="3" fillId="0" borderId="6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/>
    <xf numFmtId="0" fontId="8" fillId="0" borderId="9" xfId="1" applyFont="1" applyBorder="1" applyAlignment="1">
      <alignment horizontal="left" wrapText="1"/>
    </xf>
    <xf numFmtId="0" fontId="3" fillId="0" borderId="9" xfId="1" applyFont="1" applyBorder="1" applyAlignment="1">
      <alignment horizontal="left" wrapText="1"/>
    </xf>
    <xf numFmtId="0" fontId="3" fillId="0" borderId="9" xfId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top"/>
    </xf>
    <xf numFmtId="0" fontId="2" fillId="0" borderId="19" xfId="1" applyFont="1" applyBorder="1" applyAlignment="1">
      <alignment horizontal="center"/>
    </xf>
    <xf numFmtId="49" fontId="3" fillId="0" borderId="9" xfId="1" applyNumberFormat="1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2" fillId="0" borderId="19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/>
    <xf numFmtId="164" fontId="3" fillId="0" borderId="1" xfId="1" applyNumberFormat="1" applyFont="1" applyFill="1" applyBorder="1" applyAlignment="1">
      <alignment horizontal="center" vertical="center" textRotation="90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/>
    <xf numFmtId="0" fontId="8" fillId="2" borderId="9" xfId="1" applyFont="1" applyFill="1" applyBorder="1" applyAlignment="1">
      <alignment horizontal="left" wrapText="1"/>
    </xf>
    <xf numFmtId="166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19" xfId="1" applyNumberFormat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>
      <alignment vertical="center" wrapText="1"/>
    </xf>
    <xf numFmtId="166" fontId="4" fillId="2" borderId="1" xfId="1" applyNumberFormat="1" applyFont="1" applyFill="1" applyBorder="1"/>
    <xf numFmtId="0" fontId="3" fillId="2" borderId="9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65" fontId="2" fillId="2" borderId="19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9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2" fontId="10" fillId="0" borderId="1" xfId="0" applyNumberFormat="1" applyFont="1" applyBorder="1" applyAlignment="1">
      <alignment horizontal="center"/>
    </xf>
    <xf numFmtId="14" fontId="0" fillId="0" borderId="0" xfId="0" applyNumberFormat="1"/>
    <xf numFmtId="0" fontId="1" fillId="0" borderId="0" xfId="1"/>
    <xf numFmtId="0" fontId="2" fillId="0" borderId="0" xfId="1" applyFont="1"/>
    <xf numFmtId="0" fontId="12" fillId="0" borderId="0" xfId="1" applyFont="1"/>
    <xf numFmtId="0" fontId="12" fillId="0" borderId="0" xfId="1" applyFont="1" applyAlignment="1">
      <alignment vertical="top"/>
    </xf>
    <xf numFmtId="49" fontId="3" fillId="0" borderId="1" xfId="1" applyNumberFormat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textRotation="90" wrapText="1"/>
    </xf>
    <xf numFmtId="49" fontId="3" fillId="0" borderId="1" xfId="1" applyNumberFormat="1" applyFont="1" applyFill="1" applyBorder="1" applyAlignment="1">
      <alignment horizontal="center" vertical="center" textRotation="90" wrapText="1"/>
    </xf>
    <xf numFmtId="164" fontId="3" fillId="0" borderId="2" xfId="1" applyNumberFormat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 textRotation="90" wrapText="1"/>
    </xf>
    <xf numFmtId="0" fontId="3" fillId="0" borderId="6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49" fontId="3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vertical="center" wrapText="1"/>
    </xf>
    <xf numFmtId="0" fontId="4" fillId="0" borderId="0" xfId="1" applyFont="1" applyBorder="1"/>
    <xf numFmtId="164" fontId="3" fillId="0" borderId="1" xfId="1" applyNumberFormat="1" applyFont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 shrinkToFit="1"/>
    </xf>
    <xf numFmtId="164" fontId="8" fillId="0" borderId="1" xfId="1" applyNumberFormat="1" applyFont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4" fontId="13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0" fontId="1" fillId="0" borderId="0" xfId="1"/>
    <xf numFmtId="0" fontId="1" fillId="0" borderId="0" xfId="1"/>
    <xf numFmtId="0" fontId="2" fillId="0" borderId="0" xfId="1" applyFont="1"/>
    <xf numFmtId="0" fontId="12" fillId="0" borderId="0" xfId="1" applyFont="1"/>
    <xf numFmtId="0" fontId="12" fillId="0" borderId="0" xfId="1" applyFont="1" applyAlignment="1">
      <alignment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textRotation="90" wrapText="1"/>
    </xf>
    <xf numFmtId="164" fontId="3" fillId="0" borderId="2" xfId="1" applyNumberFormat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 textRotation="90" wrapText="1"/>
    </xf>
    <xf numFmtId="0" fontId="3" fillId="0" borderId="6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/>
    <xf numFmtId="0" fontId="4" fillId="0" borderId="0" xfId="1" applyFont="1" applyBorder="1"/>
    <xf numFmtId="0" fontId="8" fillId="0" borderId="9" xfId="1" applyFont="1" applyBorder="1" applyAlignment="1">
      <alignment horizontal="left" wrapText="1"/>
    </xf>
    <xf numFmtId="0" fontId="3" fillId="0" borderId="9" xfId="1" applyFont="1" applyBorder="1" applyAlignment="1">
      <alignment horizontal="left" wrapText="1"/>
    </xf>
    <xf numFmtId="0" fontId="3" fillId="0" borderId="9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top"/>
    </xf>
    <xf numFmtId="0" fontId="2" fillId="0" borderId="19" xfId="1" applyFont="1" applyBorder="1" applyAlignment="1">
      <alignment horizontal="center"/>
    </xf>
    <xf numFmtId="49" fontId="3" fillId="0" borderId="9" xfId="1" applyNumberFormat="1" applyFont="1" applyBorder="1" applyAlignment="1">
      <alignment vertical="center" wrapText="1"/>
    </xf>
    <xf numFmtId="164" fontId="2" fillId="0" borderId="28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19" xfId="1" applyNumberFormat="1" applyFont="1" applyBorder="1" applyAlignment="1">
      <alignment horizontal="center" vertical="center"/>
    </xf>
    <xf numFmtId="165" fontId="2" fillId="0" borderId="28" xfId="1" applyNumberFormat="1" applyFont="1" applyBorder="1" applyAlignment="1">
      <alignment horizontal="center" vertical="center"/>
    </xf>
    <xf numFmtId="165" fontId="2" fillId="0" borderId="29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/>
    <xf numFmtId="166" fontId="2" fillId="0" borderId="28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textRotation="90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/>
    <xf numFmtId="164" fontId="2" fillId="0" borderId="28" xfId="1" applyNumberFormat="1" applyFont="1" applyFill="1" applyBorder="1" applyAlignment="1">
      <alignment horizontal="center" vertical="center"/>
    </xf>
    <xf numFmtId="0" fontId="1" fillId="0" borderId="0" xfId="1"/>
    <xf numFmtId="0" fontId="6" fillId="0" borderId="0" xfId="1" applyFont="1" applyAlignment="1">
      <alignment horizontal="center"/>
    </xf>
    <xf numFmtId="0" fontId="1" fillId="0" borderId="0" xfId="1"/>
    <xf numFmtId="0" fontId="13" fillId="0" borderId="0" xfId="1" applyFont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1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textRotation="90"/>
    </xf>
    <xf numFmtId="0" fontId="16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textRotation="90"/>
    </xf>
    <xf numFmtId="164" fontId="16" fillId="3" borderId="1" xfId="1" applyNumberFormat="1" applyFont="1" applyFill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textRotation="90"/>
    </xf>
    <xf numFmtId="0" fontId="16" fillId="0" borderId="1" xfId="1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0" xfId="0" applyFont="1" applyAlignment="1">
      <alignment horizontal="center"/>
    </xf>
    <xf numFmtId="166" fontId="8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9" xfId="1" applyNumberFormat="1" applyFont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/>
    </xf>
    <xf numFmtId="167" fontId="19" fillId="0" borderId="1" xfId="0" applyNumberFormat="1" applyFont="1" applyBorder="1"/>
    <xf numFmtId="0" fontId="21" fillId="0" borderId="0" xfId="0" applyFont="1" applyFill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21" fillId="0" borderId="0" xfId="0" applyFont="1" applyFill="1" applyAlignment="1">
      <alignment horizontal="right"/>
    </xf>
    <xf numFmtId="164" fontId="8" fillId="0" borderId="0" xfId="0" applyNumberFormat="1" applyFont="1" applyFill="1" applyBorder="1" applyAlignment="1">
      <alignment horizontal="center"/>
    </xf>
    <xf numFmtId="164" fontId="22" fillId="0" borderId="0" xfId="0" applyNumberFormat="1" applyFont="1" applyFill="1" applyBorder="1"/>
    <xf numFmtId="49" fontId="22" fillId="0" borderId="0" xfId="0" applyNumberFormat="1" applyFont="1" applyFill="1" applyBorder="1"/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textRotation="90" wrapText="1"/>
    </xf>
    <xf numFmtId="164" fontId="24" fillId="0" borderId="1" xfId="0" applyNumberFormat="1" applyFont="1" applyFill="1" applyBorder="1" applyAlignment="1">
      <alignment wrapText="1"/>
    </xf>
    <xf numFmtId="164" fontId="23" fillId="0" borderId="1" xfId="0" applyNumberFormat="1" applyFont="1" applyFill="1" applyBorder="1" applyAlignment="1">
      <alignment wrapText="1"/>
    </xf>
    <xf numFmtId="49" fontId="24" fillId="0" borderId="1" xfId="0" applyNumberFormat="1" applyFont="1" applyFill="1" applyBorder="1" applyAlignment="1">
      <alignment wrapText="1"/>
    </xf>
    <xf numFmtId="164" fontId="24" fillId="0" borderId="1" xfId="0" applyNumberFormat="1" applyFont="1" applyFill="1" applyBorder="1"/>
    <xf numFmtId="0" fontId="23" fillId="0" borderId="1" xfId="0" applyFont="1" applyFill="1" applyBorder="1" applyAlignment="1">
      <alignment wrapText="1"/>
    </xf>
    <xf numFmtId="167" fontId="21" fillId="0" borderId="1" xfId="0" applyNumberFormat="1" applyFont="1" applyFill="1" applyBorder="1"/>
    <xf numFmtId="0" fontId="2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1" xfId="2" applyNumberFormat="1" applyFont="1" applyFill="1" applyBorder="1" applyAlignment="1" applyProtection="1">
      <alignment horizontal="center" wrapText="1"/>
      <protection locked="0"/>
    </xf>
    <xf numFmtId="49" fontId="23" fillId="0" borderId="1" xfId="0" applyNumberFormat="1" applyFont="1" applyFill="1" applyBorder="1" applyAlignment="1" applyProtection="1">
      <alignment horizontal="center" wrapText="1"/>
      <protection locked="0"/>
    </xf>
    <xf numFmtId="0" fontId="23" fillId="0" borderId="1" xfId="0" applyFont="1" applyFill="1" applyBorder="1" applyAlignment="1" applyProtection="1">
      <alignment horizontal="center"/>
      <protection locked="0"/>
    </xf>
    <xf numFmtId="4" fontId="23" fillId="0" borderId="1" xfId="0" applyNumberFormat="1" applyFont="1" applyFill="1" applyBorder="1" applyAlignment="1" applyProtection="1">
      <alignment horizontal="center"/>
      <protection locked="0"/>
    </xf>
    <xf numFmtId="164" fontId="23" fillId="0" borderId="1" xfId="0" applyNumberFormat="1" applyFont="1" applyFill="1" applyBorder="1"/>
    <xf numFmtId="167" fontId="23" fillId="0" borderId="1" xfId="0" applyNumberFormat="1" applyFont="1" applyFill="1" applyBorder="1" applyAlignment="1">
      <alignment wrapText="1"/>
    </xf>
    <xf numFmtId="164" fontId="23" fillId="0" borderId="1" xfId="0" applyNumberFormat="1" applyFont="1" applyFill="1" applyBorder="1" applyAlignment="1"/>
    <xf numFmtId="164" fontId="26" fillId="0" borderId="1" xfId="0" applyNumberFormat="1" applyFont="1" applyFill="1" applyBorder="1"/>
    <xf numFmtId="49" fontId="23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1" xfId="0" applyNumberFormat="1" applyFont="1" applyFill="1" applyBorder="1"/>
    <xf numFmtId="49" fontId="23" fillId="0" borderId="1" xfId="0" quotePrefix="1" applyNumberFormat="1" applyFont="1" applyFill="1" applyBorder="1" applyAlignment="1" applyProtection="1">
      <alignment horizontal="center"/>
      <protection locked="0"/>
    </xf>
    <xf numFmtId="164" fontId="23" fillId="0" borderId="1" xfId="0" applyNumberFormat="1" applyFont="1" applyFill="1" applyBorder="1" applyAlignment="1" applyProtection="1">
      <alignment horizontal="right"/>
      <protection locked="0"/>
    </xf>
    <xf numFmtId="164" fontId="23" fillId="0" borderId="1" xfId="0" applyNumberFormat="1" applyFont="1" applyBorder="1"/>
    <xf numFmtId="0" fontId="23" fillId="0" borderId="1" xfId="0" applyFont="1" applyBorder="1"/>
    <xf numFmtId="168" fontId="27" fillId="0" borderId="1" xfId="1" applyNumberFormat="1" applyFont="1" applyFill="1" applyBorder="1" applyAlignment="1" applyProtection="1">
      <protection hidden="1"/>
    </xf>
    <xf numFmtId="0" fontId="23" fillId="0" borderId="0" xfId="0" applyFont="1" applyFill="1"/>
    <xf numFmtId="0" fontId="20" fillId="0" borderId="0" xfId="0" applyFont="1"/>
    <xf numFmtId="164" fontId="20" fillId="0" borderId="0" xfId="0" applyNumberFormat="1" applyFont="1"/>
    <xf numFmtId="49" fontId="4" fillId="0" borderId="1" xfId="1" applyNumberFormat="1" applyFont="1" applyFill="1" applyBorder="1" applyAlignment="1">
      <alignment horizontal="center" vertical="center" textRotation="90" wrapText="1"/>
    </xf>
    <xf numFmtId="164" fontId="4" fillId="0" borderId="2" xfId="1" applyNumberFormat="1" applyFont="1" applyFill="1" applyBorder="1" applyAlignment="1">
      <alignment horizontal="center" vertical="center" textRotation="90" wrapText="1"/>
    </xf>
    <xf numFmtId="0" fontId="4" fillId="0" borderId="2" xfId="1" applyFont="1" applyFill="1" applyBorder="1" applyAlignment="1">
      <alignment horizontal="center" vertical="center" textRotation="90" wrapText="1"/>
    </xf>
    <xf numFmtId="0" fontId="4" fillId="0" borderId="6" xfId="1" applyFont="1" applyFill="1" applyBorder="1" applyAlignment="1">
      <alignment horizontal="center" vertical="center" textRotation="90" wrapText="1"/>
    </xf>
    <xf numFmtId="164" fontId="4" fillId="0" borderId="1" xfId="1" applyNumberFormat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1" applyFont="1" applyAlignment="1">
      <alignment horizontal="center" vertical="center"/>
    </xf>
    <xf numFmtId="164" fontId="0" fillId="0" borderId="0" xfId="0" applyNumberFormat="1"/>
    <xf numFmtId="0" fontId="3" fillId="0" borderId="1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0" fontId="9" fillId="0" borderId="21" xfId="1" applyFont="1" applyBorder="1" applyAlignment="1">
      <alignment horizontal="left" vertical="top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textRotation="90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5" fillId="0" borderId="0" xfId="1" applyFont="1" applyAlignment="1">
      <alignment horizontal="center" wrapText="1"/>
    </xf>
    <xf numFmtId="0" fontId="9" fillId="0" borderId="6" xfId="1" applyFont="1" applyBorder="1" applyAlignment="1">
      <alignment horizontal="left" vertical="top"/>
    </xf>
    <xf numFmtId="0" fontId="9" fillId="0" borderId="8" xfId="1" applyFont="1" applyBorder="1" applyAlignment="1">
      <alignment horizontal="left" vertical="top"/>
    </xf>
    <xf numFmtId="0" fontId="3" fillId="2" borderId="25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textRotation="90" wrapText="1"/>
    </xf>
    <xf numFmtId="0" fontId="11" fillId="0" borderId="4" xfId="1" applyFont="1" applyBorder="1" applyAlignment="1">
      <alignment horizontal="center" vertical="center" textRotation="90" wrapText="1"/>
    </xf>
    <xf numFmtId="0" fontId="11" fillId="0" borderId="2" xfId="1" applyFont="1" applyBorder="1" applyAlignment="1">
      <alignment horizontal="center" vertical="center" textRotation="90" wrapText="1"/>
    </xf>
    <xf numFmtId="0" fontId="11" fillId="0" borderId="2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0" fontId="28" fillId="2" borderId="2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28" fillId="2" borderId="18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8" fillId="0" borderId="0" xfId="1" applyFont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8" fillId="0" borderId="8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23" fillId="0" borderId="26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49" fontId="23" fillId="0" borderId="25" xfId="0" applyNumberFormat="1" applyFont="1" applyFill="1" applyBorder="1" applyAlignment="1">
      <alignment horizontal="center" textRotation="90" wrapText="1"/>
    </xf>
    <xf numFmtId="49" fontId="23" fillId="0" borderId="4" xfId="0" applyNumberFormat="1" applyFont="1" applyFill="1" applyBorder="1" applyAlignment="1">
      <alignment horizontal="center" textRotation="90" wrapText="1"/>
    </xf>
    <xf numFmtId="49" fontId="23" fillId="0" borderId="2" xfId="0" applyNumberFormat="1" applyFont="1" applyFill="1" applyBorder="1" applyAlignment="1">
      <alignment horizontal="center" textRotation="90" wrapText="1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textRotation="90" wrapText="1"/>
    </xf>
    <xf numFmtId="0" fontId="23" fillId="0" borderId="4" xfId="0" applyFont="1" applyFill="1" applyBorder="1" applyAlignment="1">
      <alignment horizontal="center" textRotation="90" wrapText="1"/>
    </xf>
    <xf numFmtId="0" fontId="23" fillId="0" borderId="2" xfId="0" applyFont="1" applyFill="1" applyBorder="1" applyAlignment="1">
      <alignment horizontal="center" textRotation="90" wrapText="1"/>
    </xf>
    <xf numFmtId="0" fontId="23" fillId="0" borderId="25" xfId="0" applyFont="1" applyFill="1" applyBorder="1" applyAlignment="1"/>
    <xf numFmtId="0" fontId="23" fillId="0" borderId="4" xfId="0" applyFont="1" applyFill="1" applyBorder="1" applyAlignment="1"/>
    <xf numFmtId="0" fontId="23" fillId="0" borderId="2" xfId="0" applyFont="1" applyFill="1" applyBorder="1" applyAlignment="1"/>
  </cellXfs>
  <cellStyles count="3">
    <cellStyle name="Обычный" xfId="0" builtinId="0"/>
    <cellStyle name="Обычный 2" xfId="1"/>
    <cellStyle name="Обычный_Приложение № 3- расходы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T12" sqref="T12"/>
    </sheetView>
  </sheetViews>
  <sheetFormatPr defaultRowHeight="15" x14ac:dyDescent="0.25"/>
  <cols>
    <col min="1" max="1" width="18.28515625" customWidth="1"/>
  </cols>
  <sheetData>
    <row r="1" spans="1:21" ht="18.75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21" ht="18.75" x14ac:dyDescent="0.3">
      <c r="A2" s="238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spans="1:21" ht="18.75" x14ac:dyDescent="0.3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</row>
    <row r="4" spans="1:21" ht="18.75" x14ac:dyDescent="0.3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spans="1:21" ht="19.5" thickBot="1" x14ac:dyDescent="0.35">
      <c r="A5" s="237"/>
      <c r="B5" s="237"/>
      <c r="C5" s="237"/>
      <c r="D5" s="2"/>
      <c r="E5" s="2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233" t="s">
        <v>4</v>
      </c>
      <c r="B6" s="228" t="s">
        <v>5</v>
      </c>
      <c r="C6" s="228" t="s">
        <v>6</v>
      </c>
      <c r="D6" s="240" t="s">
        <v>7</v>
      </c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2"/>
      <c r="T6" s="243" t="s">
        <v>8</v>
      </c>
      <c r="U6" s="246" t="s">
        <v>9</v>
      </c>
    </row>
    <row r="7" spans="1:21" ht="15.75" x14ac:dyDescent="0.25">
      <c r="A7" s="234"/>
      <c r="B7" s="229"/>
      <c r="C7" s="229"/>
      <c r="D7" s="235" t="s">
        <v>10</v>
      </c>
      <c r="E7" s="236"/>
      <c r="F7" s="236"/>
      <c r="G7" s="236"/>
      <c r="H7" s="236"/>
      <c r="I7" s="239" t="s">
        <v>11</v>
      </c>
      <c r="J7" s="249" t="s">
        <v>12</v>
      </c>
      <c r="K7" s="249"/>
      <c r="L7" s="249"/>
      <c r="M7" s="249"/>
      <c r="N7" s="250"/>
      <c r="O7" s="249" t="s">
        <v>13</v>
      </c>
      <c r="P7" s="249"/>
      <c r="Q7" s="249"/>
      <c r="R7" s="249"/>
      <c r="S7" s="250"/>
      <c r="T7" s="244"/>
      <c r="U7" s="247"/>
    </row>
    <row r="8" spans="1:21" ht="15.75" x14ac:dyDescent="0.25">
      <c r="A8" s="234"/>
      <c r="B8" s="229"/>
      <c r="C8" s="229"/>
      <c r="D8" s="229" t="s">
        <v>14</v>
      </c>
      <c r="E8" s="235" t="s">
        <v>15</v>
      </c>
      <c r="F8" s="236"/>
      <c r="G8" s="236"/>
      <c r="H8" s="236"/>
      <c r="I8" s="239"/>
      <c r="J8" s="251" t="s">
        <v>14</v>
      </c>
      <c r="K8" s="235" t="s">
        <v>15</v>
      </c>
      <c r="L8" s="236"/>
      <c r="M8" s="236"/>
      <c r="N8" s="236"/>
      <c r="O8" s="229" t="s">
        <v>16</v>
      </c>
      <c r="P8" s="235" t="s">
        <v>15</v>
      </c>
      <c r="Q8" s="236"/>
      <c r="R8" s="236"/>
      <c r="S8" s="236"/>
      <c r="T8" s="244"/>
      <c r="U8" s="247"/>
    </row>
    <row r="9" spans="1:21" ht="69" x14ac:dyDescent="0.25">
      <c r="A9" s="234"/>
      <c r="B9" s="229"/>
      <c r="C9" s="229"/>
      <c r="D9" s="229"/>
      <c r="E9" s="7" t="s">
        <v>17</v>
      </c>
      <c r="F9" s="8" t="s">
        <v>18</v>
      </c>
      <c r="G9" s="9" t="s">
        <v>19</v>
      </c>
      <c r="H9" s="10" t="s">
        <v>20</v>
      </c>
      <c r="I9" s="239"/>
      <c r="J9" s="251"/>
      <c r="K9" s="7" t="s">
        <v>17</v>
      </c>
      <c r="L9" s="26" t="s">
        <v>18</v>
      </c>
      <c r="M9" s="11" t="s">
        <v>19</v>
      </c>
      <c r="N9" s="10" t="s">
        <v>20</v>
      </c>
      <c r="O9" s="229"/>
      <c r="P9" s="7" t="s">
        <v>17</v>
      </c>
      <c r="Q9" s="26" t="s">
        <v>18</v>
      </c>
      <c r="R9" s="11" t="s">
        <v>19</v>
      </c>
      <c r="S9" s="10" t="s">
        <v>20</v>
      </c>
      <c r="T9" s="245"/>
      <c r="U9" s="248"/>
    </row>
    <row r="10" spans="1:21" x14ac:dyDescent="0.25">
      <c r="A10" s="18">
        <v>1</v>
      </c>
      <c r="B10" s="3">
        <v>2</v>
      </c>
      <c r="C10" s="3">
        <v>3</v>
      </c>
      <c r="D10" s="4">
        <v>4</v>
      </c>
      <c r="E10" s="4">
        <v>5</v>
      </c>
      <c r="F10" s="4">
        <v>6</v>
      </c>
      <c r="G10" s="4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19">
        <v>21</v>
      </c>
    </row>
    <row r="11" spans="1:21" x14ac:dyDescent="0.25">
      <c r="A11" s="230" t="s">
        <v>21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2"/>
    </row>
    <row r="12" spans="1:21" ht="31.5" x14ac:dyDescent="0.25">
      <c r="A12" s="20" t="s">
        <v>22</v>
      </c>
      <c r="B12" s="24"/>
      <c r="C12" s="24"/>
      <c r="D12" s="17">
        <v>8646.2999999999993</v>
      </c>
      <c r="E12" s="17"/>
      <c r="F12" s="17">
        <v>8646.2999999999993</v>
      </c>
      <c r="G12" s="17"/>
      <c r="H12" s="27"/>
      <c r="I12" s="28">
        <v>8626.4</v>
      </c>
      <c r="J12" s="28">
        <v>8626.4</v>
      </c>
      <c r="K12" s="16"/>
      <c r="L12" s="17">
        <v>8626.4</v>
      </c>
      <c r="M12" s="17"/>
      <c r="N12" s="17"/>
      <c r="O12" s="17">
        <v>8626.4</v>
      </c>
      <c r="P12" s="17"/>
      <c r="Q12" s="17">
        <v>8626.4</v>
      </c>
      <c r="R12" s="17"/>
      <c r="S12" s="17"/>
      <c r="T12" s="46">
        <v>0.998</v>
      </c>
      <c r="U12" s="22">
        <v>1</v>
      </c>
    </row>
    <row r="13" spans="1:21" ht="409.5" x14ac:dyDescent="0.25">
      <c r="A13" s="30" t="s">
        <v>23</v>
      </c>
      <c r="B13" s="31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3"/>
      <c r="U13" s="34"/>
    </row>
    <row r="14" spans="1:21" ht="31.5" x14ac:dyDescent="0.25">
      <c r="A14" s="20" t="s">
        <v>22</v>
      </c>
      <c r="B14" s="25"/>
      <c r="C14" s="25"/>
      <c r="D14" s="32">
        <v>2551.1999999999998</v>
      </c>
      <c r="E14" s="12"/>
      <c r="F14" s="32">
        <v>2551.1999999999998</v>
      </c>
      <c r="G14" s="12"/>
      <c r="H14" s="29"/>
      <c r="I14" s="32">
        <v>2550.6999999999998</v>
      </c>
      <c r="J14" s="32">
        <v>2550.6999999999998</v>
      </c>
      <c r="K14" s="12"/>
      <c r="L14" s="32">
        <v>2550.6999999999998</v>
      </c>
      <c r="M14" s="12"/>
      <c r="N14" s="12"/>
      <c r="O14" s="32">
        <v>2550.6999999999998</v>
      </c>
      <c r="P14" s="12"/>
      <c r="Q14" s="32">
        <v>2550.6999999999998</v>
      </c>
      <c r="R14" s="12"/>
      <c r="S14" s="12"/>
      <c r="T14" s="46">
        <v>1</v>
      </c>
      <c r="U14" s="47">
        <v>1</v>
      </c>
    </row>
    <row r="15" spans="1:21" ht="330.75" x14ac:dyDescent="0.25">
      <c r="A15" s="14" t="s">
        <v>24</v>
      </c>
      <c r="B15" s="23">
        <v>41791</v>
      </c>
      <c r="C15" s="23">
        <v>41974</v>
      </c>
      <c r="D15" s="17">
        <v>1534.5</v>
      </c>
      <c r="E15" s="17"/>
      <c r="F15" s="17">
        <v>1534.5</v>
      </c>
      <c r="G15" s="17"/>
      <c r="H15" s="28"/>
      <c r="I15" s="28">
        <v>1534</v>
      </c>
      <c r="J15" s="28">
        <v>1534</v>
      </c>
      <c r="K15" s="17"/>
      <c r="L15" s="28">
        <v>1534</v>
      </c>
      <c r="M15" s="17"/>
      <c r="N15" s="17"/>
      <c r="O15" s="28">
        <v>1534</v>
      </c>
      <c r="P15" s="17"/>
      <c r="Q15" s="28">
        <v>1534</v>
      </c>
      <c r="R15" s="17"/>
      <c r="S15" s="17"/>
      <c r="T15" s="46">
        <v>0.999</v>
      </c>
      <c r="U15" s="47">
        <v>1</v>
      </c>
    </row>
    <row r="16" spans="1:21" ht="330.75" x14ac:dyDescent="0.25">
      <c r="A16" s="14" t="s">
        <v>25</v>
      </c>
      <c r="B16" s="23">
        <v>41791</v>
      </c>
      <c r="C16" s="23">
        <v>41974</v>
      </c>
      <c r="D16" s="17">
        <v>1016.7</v>
      </c>
      <c r="E16" s="17"/>
      <c r="F16" s="17">
        <v>1016.7</v>
      </c>
      <c r="G16" s="17"/>
      <c r="H16" s="28"/>
      <c r="I16" s="28">
        <v>1016.7</v>
      </c>
      <c r="J16" s="28">
        <v>1016.7</v>
      </c>
      <c r="K16" s="17"/>
      <c r="L16" s="28">
        <v>1016.7</v>
      </c>
      <c r="M16" s="17"/>
      <c r="N16" s="17"/>
      <c r="O16" s="28">
        <v>1016.7</v>
      </c>
      <c r="P16" s="17"/>
      <c r="Q16" s="28">
        <v>1016.7</v>
      </c>
      <c r="R16" s="17"/>
      <c r="S16" s="17"/>
      <c r="T16" s="21">
        <v>1</v>
      </c>
      <c r="U16" s="22">
        <v>1</v>
      </c>
    </row>
    <row r="17" spans="1:21" ht="126" x14ac:dyDescent="0.25">
      <c r="A17" s="30" t="s">
        <v>26</v>
      </c>
      <c r="B17" s="31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22"/>
    </row>
    <row r="18" spans="1:21" ht="31.5" x14ac:dyDescent="0.25">
      <c r="A18" s="20" t="s">
        <v>22</v>
      </c>
      <c r="B18" s="25"/>
      <c r="C18" s="25"/>
      <c r="D18" s="17">
        <v>1341.4</v>
      </c>
      <c r="E18" s="39"/>
      <c r="F18" s="17">
        <v>1341.4</v>
      </c>
      <c r="G18" s="39"/>
      <c r="H18" s="40"/>
      <c r="I18" s="28">
        <v>1341.4</v>
      </c>
      <c r="J18" s="28">
        <v>1341.4</v>
      </c>
      <c r="K18" s="39"/>
      <c r="L18" s="17">
        <v>1341.4</v>
      </c>
      <c r="M18" s="39"/>
      <c r="N18" s="39"/>
      <c r="O18" s="17">
        <v>1341.4</v>
      </c>
      <c r="P18" s="39"/>
      <c r="Q18" s="17">
        <v>1341.4</v>
      </c>
      <c r="R18" s="39"/>
      <c r="S18" s="39"/>
      <c r="T18" s="21">
        <v>1</v>
      </c>
      <c r="U18" s="22">
        <v>1</v>
      </c>
    </row>
    <row r="19" spans="1:21" ht="110.25" x14ac:dyDescent="0.25">
      <c r="A19" s="14" t="s">
        <v>27</v>
      </c>
      <c r="B19" s="23">
        <v>41821</v>
      </c>
      <c r="C19" s="23">
        <v>41944</v>
      </c>
      <c r="D19" s="17">
        <v>481</v>
      </c>
      <c r="E19" s="17"/>
      <c r="F19" s="17">
        <v>481</v>
      </c>
      <c r="G19" s="17"/>
      <c r="H19" s="28"/>
      <c r="I19" s="28">
        <v>481</v>
      </c>
      <c r="J19" s="28">
        <v>481</v>
      </c>
      <c r="K19" s="17"/>
      <c r="L19" s="17">
        <v>481</v>
      </c>
      <c r="M19" s="17"/>
      <c r="N19" s="17"/>
      <c r="O19" s="17">
        <v>481</v>
      </c>
      <c r="P19" s="17"/>
      <c r="Q19" s="17">
        <v>481</v>
      </c>
      <c r="R19" s="17"/>
      <c r="S19" s="17"/>
      <c r="T19" s="21">
        <v>1</v>
      </c>
      <c r="U19" s="22">
        <v>1</v>
      </c>
    </row>
    <row r="20" spans="1:21" ht="141.75" x14ac:dyDescent="0.25">
      <c r="A20" s="13" t="s">
        <v>28</v>
      </c>
      <c r="B20" s="23">
        <v>41730</v>
      </c>
      <c r="C20" s="23">
        <v>41974</v>
      </c>
      <c r="D20" s="17">
        <v>860.4</v>
      </c>
      <c r="E20" s="17"/>
      <c r="F20" s="17">
        <v>860.4</v>
      </c>
      <c r="G20" s="17"/>
      <c r="H20" s="28"/>
      <c r="I20" s="17">
        <v>860.4</v>
      </c>
      <c r="J20" s="17">
        <v>860.4</v>
      </c>
      <c r="K20" s="17"/>
      <c r="L20" s="17">
        <v>860.4</v>
      </c>
      <c r="M20" s="17"/>
      <c r="N20" s="17"/>
      <c r="O20" s="17">
        <v>860.4</v>
      </c>
      <c r="P20" s="17"/>
      <c r="Q20" s="17">
        <v>860.4</v>
      </c>
      <c r="R20" s="17"/>
      <c r="S20" s="17"/>
      <c r="T20" s="21">
        <v>1</v>
      </c>
      <c r="U20" s="21">
        <v>1</v>
      </c>
    </row>
    <row r="21" spans="1:21" ht="126" x14ac:dyDescent="0.25">
      <c r="A21" s="30" t="s">
        <v>29</v>
      </c>
      <c r="B21" s="31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3"/>
      <c r="U21" s="34"/>
    </row>
    <row r="22" spans="1:21" ht="31.5" x14ac:dyDescent="0.25">
      <c r="A22" s="35" t="s">
        <v>22</v>
      </c>
      <c r="B22" s="36"/>
      <c r="C22" s="36"/>
      <c r="D22" s="44">
        <v>4190.8</v>
      </c>
      <c r="E22" s="45"/>
      <c r="F22" s="44">
        <v>4190.8</v>
      </c>
      <c r="G22" s="45"/>
      <c r="H22" s="45"/>
      <c r="I22" s="44">
        <v>4178.8999999999996</v>
      </c>
      <c r="J22" s="44">
        <v>4178.8999999999996</v>
      </c>
      <c r="K22" s="45"/>
      <c r="L22" s="44">
        <v>4178.8999999999996</v>
      </c>
      <c r="M22" s="45"/>
      <c r="N22" s="45"/>
      <c r="O22" s="44">
        <v>4178.8999999999996</v>
      </c>
      <c r="P22" s="45"/>
      <c r="Q22" s="44">
        <v>4178.8999999999996</v>
      </c>
      <c r="R22" s="45"/>
      <c r="S22" s="45"/>
      <c r="T22" s="33">
        <v>0.997</v>
      </c>
      <c r="U22" s="41">
        <v>1</v>
      </c>
    </row>
    <row r="23" spans="1:21" ht="63" x14ac:dyDescent="0.25">
      <c r="A23" s="37" t="s">
        <v>30</v>
      </c>
      <c r="B23" s="31">
        <v>41730</v>
      </c>
      <c r="C23" s="31">
        <v>41974</v>
      </c>
      <c r="D23" s="44">
        <v>4190.8</v>
      </c>
      <c r="E23" s="32"/>
      <c r="F23" s="32">
        <v>4190.8</v>
      </c>
      <c r="G23" s="32"/>
      <c r="H23" s="32"/>
      <c r="I23" s="32">
        <v>4178.8999999999996</v>
      </c>
      <c r="J23" s="32">
        <v>4178.8999999999996</v>
      </c>
      <c r="K23" s="32"/>
      <c r="L23" s="32">
        <v>4178.8999999999996</v>
      </c>
      <c r="M23" s="32"/>
      <c r="N23" s="32"/>
      <c r="O23" s="32">
        <v>4178.8999999999996</v>
      </c>
      <c r="P23" s="32"/>
      <c r="Q23" s="32">
        <v>4178.8999999999996</v>
      </c>
      <c r="R23" s="32"/>
      <c r="S23" s="32"/>
      <c r="T23" s="33">
        <v>0.997</v>
      </c>
      <c r="U23" s="33">
        <v>1</v>
      </c>
    </row>
    <row r="24" spans="1:21" ht="110.25" x14ac:dyDescent="0.25">
      <c r="A24" s="30" t="s">
        <v>31</v>
      </c>
      <c r="B24" s="31"/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34"/>
    </row>
    <row r="25" spans="1:21" ht="31.5" x14ac:dyDescent="0.25">
      <c r="A25" s="20" t="s">
        <v>22</v>
      </c>
      <c r="B25" s="25"/>
      <c r="C25" s="25"/>
      <c r="D25" s="16">
        <v>562.9</v>
      </c>
      <c r="E25" s="42"/>
      <c r="F25" s="16">
        <v>562.9</v>
      </c>
      <c r="G25" s="42"/>
      <c r="H25" s="43"/>
      <c r="I25" s="27">
        <v>555.4</v>
      </c>
      <c r="J25" s="27">
        <v>555.4</v>
      </c>
      <c r="K25" s="42"/>
      <c r="L25" s="16">
        <v>555.4</v>
      </c>
      <c r="M25" s="42"/>
      <c r="N25" s="42"/>
      <c r="O25" s="16">
        <v>555.4</v>
      </c>
      <c r="P25" s="42"/>
      <c r="Q25" s="16">
        <v>555.4</v>
      </c>
      <c r="R25" s="42"/>
      <c r="S25" s="38"/>
      <c r="T25" s="21">
        <v>0.98699999999999999</v>
      </c>
      <c r="U25" s="33">
        <v>1</v>
      </c>
    </row>
    <row r="26" spans="1:21" ht="94.5" x14ac:dyDescent="0.25">
      <c r="A26" s="15" t="s">
        <v>32</v>
      </c>
      <c r="B26" s="23">
        <v>41852</v>
      </c>
      <c r="C26" s="23">
        <v>41944</v>
      </c>
      <c r="D26" s="17">
        <v>562.9</v>
      </c>
      <c r="E26" s="17"/>
      <c r="F26" s="17">
        <v>562.9</v>
      </c>
      <c r="G26" s="17"/>
      <c r="H26" s="28"/>
      <c r="I26" s="28">
        <v>555.4</v>
      </c>
      <c r="J26" s="28">
        <v>555.4</v>
      </c>
      <c r="K26" s="17"/>
      <c r="L26" s="28">
        <v>555.4</v>
      </c>
      <c r="M26" s="17"/>
      <c r="N26" s="17"/>
      <c r="O26" s="28">
        <v>555.4</v>
      </c>
      <c r="P26" s="17"/>
      <c r="Q26" s="28">
        <v>555.4</v>
      </c>
      <c r="R26" s="17"/>
      <c r="S26" s="17"/>
      <c r="T26" s="21">
        <v>0.98699999999999999</v>
      </c>
      <c r="U26" s="33">
        <v>1</v>
      </c>
    </row>
  </sheetData>
  <mergeCells count="22">
    <mergeCell ref="A5:C5"/>
    <mergeCell ref="A4:U4"/>
    <mergeCell ref="I7:I9"/>
    <mergeCell ref="D6:S6"/>
    <mergeCell ref="A1:U1"/>
    <mergeCell ref="A2:U2"/>
    <mergeCell ref="A3:U3"/>
    <mergeCell ref="T6:T9"/>
    <mergeCell ref="U6:U9"/>
    <mergeCell ref="D7:H7"/>
    <mergeCell ref="J7:N7"/>
    <mergeCell ref="O7:S7"/>
    <mergeCell ref="D8:D9"/>
    <mergeCell ref="E8:H8"/>
    <mergeCell ref="J8:J9"/>
    <mergeCell ref="P8:S8"/>
    <mergeCell ref="C6:C9"/>
    <mergeCell ref="B6:B9"/>
    <mergeCell ref="A11:U11"/>
    <mergeCell ref="O8:O9"/>
    <mergeCell ref="A6:A9"/>
    <mergeCell ref="K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J20" sqref="J20"/>
    </sheetView>
  </sheetViews>
  <sheetFormatPr defaultRowHeight="15" x14ac:dyDescent="0.25"/>
  <sheetData>
    <row r="1" spans="1:21" x14ac:dyDescent="0.2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</row>
    <row r="2" spans="1:21" x14ac:dyDescent="0.25">
      <c r="A2" s="268" t="s">
        <v>33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21" x14ac:dyDescent="0.25">
      <c r="A3" s="268" t="s">
        <v>34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1:21" x14ac:dyDescent="0.25">
      <c r="A4" s="268" t="s">
        <v>35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</row>
    <row r="5" spans="1:21" x14ac:dyDescent="0.25">
      <c r="A5" s="268" t="s">
        <v>36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</row>
    <row r="6" spans="1:21" x14ac:dyDescent="0.25">
      <c r="A6" s="52"/>
      <c r="B6" s="52"/>
      <c r="C6" s="52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</row>
    <row r="7" spans="1:21" s="48" customFormat="1" ht="33.75" customHeight="1" x14ac:dyDescent="0.25">
      <c r="A7" s="252" t="s">
        <v>37</v>
      </c>
      <c r="B7" s="252" t="s">
        <v>5</v>
      </c>
      <c r="C7" s="252" t="s">
        <v>6</v>
      </c>
      <c r="D7" s="255" t="s">
        <v>38</v>
      </c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7" t="s">
        <v>39</v>
      </c>
      <c r="U7" s="257" t="s">
        <v>40</v>
      </c>
    </row>
    <row r="8" spans="1:21" s="48" customFormat="1" x14ac:dyDescent="0.25">
      <c r="A8" s="253"/>
      <c r="B8" s="253"/>
      <c r="C8" s="253"/>
      <c r="D8" s="259" t="s">
        <v>41</v>
      </c>
      <c r="E8" s="260"/>
      <c r="F8" s="260"/>
      <c r="G8" s="260"/>
      <c r="H8" s="261"/>
      <c r="I8" s="262" t="s">
        <v>42</v>
      </c>
      <c r="J8" s="258" t="s">
        <v>43</v>
      </c>
      <c r="K8" s="258"/>
      <c r="L8" s="258"/>
      <c r="M8" s="258"/>
      <c r="N8" s="258"/>
      <c r="O8" s="258" t="s">
        <v>44</v>
      </c>
      <c r="P8" s="258"/>
      <c r="Q8" s="258"/>
      <c r="R8" s="258"/>
      <c r="S8" s="259"/>
      <c r="T8" s="258"/>
      <c r="U8" s="258"/>
    </row>
    <row r="9" spans="1:21" s="48" customFormat="1" ht="16.5" customHeight="1" x14ac:dyDescent="0.25">
      <c r="A9" s="253"/>
      <c r="B9" s="253"/>
      <c r="C9" s="253"/>
      <c r="D9" s="269" t="s">
        <v>45</v>
      </c>
      <c r="E9" s="259" t="s">
        <v>46</v>
      </c>
      <c r="F9" s="260"/>
      <c r="G9" s="260"/>
      <c r="H9" s="261"/>
      <c r="I9" s="263"/>
      <c r="J9" s="258" t="s">
        <v>45</v>
      </c>
      <c r="K9" s="258" t="s">
        <v>46</v>
      </c>
      <c r="L9" s="258"/>
      <c r="M9" s="258"/>
      <c r="N9" s="258"/>
      <c r="O9" s="258" t="s">
        <v>45</v>
      </c>
      <c r="P9" s="257" t="s">
        <v>46</v>
      </c>
      <c r="Q9" s="257"/>
      <c r="R9" s="257"/>
      <c r="S9" s="271"/>
      <c r="T9" s="258"/>
      <c r="U9" s="258"/>
    </row>
    <row r="10" spans="1:21" s="48" customFormat="1" ht="57" customHeight="1" x14ac:dyDescent="0.25">
      <c r="A10" s="254"/>
      <c r="B10" s="254"/>
      <c r="C10" s="254"/>
      <c r="D10" s="270"/>
      <c r="E10" s="51" t="s">
        <v>47</v>
      </c>
      <c r="F10" s="51" t="s">
        <v>48</v>
      </c>
      <c r="G10" s="51" t="s">
        <v>49</v>
      </c>
      <c r="H10" s="51" t="s">
        <v>50</v>
      </c>
      <c r="I10" s="264"/>
      <c r="J10" s="258"/>
      <c r="K10" s="51" t="s">
        <v>47</v>
      </c>
      <c r="L10" s="51" t="s">
        <v>48</v>
      </c>
      <c r="M10" s="51" t="s">
        <v>49</v>
      </c>
      <c r="N10" s="51" t="s">
        <v>50</v>
      </c>
      <c r="O10" s="258"/>
      <c r="P10" s="51" t="s">
        <v>47</v>
      </c>
      <c r="Q10" s="51" t="s">
        <v>48</v>
      </c>
      <c r="R10" s="51" t="s">
        <v>49</v>
      </c>
      <c r="S10" s="58" t="s">
        <v>50</v>
      </c>
      <c r="T10" s="258"/>
      <c r="U10" s="258"/>
    </row>
    <row r="11" spans="1:21" s="48" customFormat="1" x14ac:dyDescent="0.25">
      <c r="A11" s="53">
        <v>1</v>
      </c>
      <c r="B11" s="53">
        <v>2</v>
      </c>
      <c r="C11" s="53">
        <v>3</v>
      </c>
      <c r="D11" s="53">
        <v>4</v>
      </c>
      <c r="E11" s="53">
        <v>5</v>
      </c>
      <c r="F11" s="53">
        <v>6</v>
      </c>
      <c r="G11" s="53">
        <v>7</v>
      </c>
      <c r="H11" s="53">
        <v>8</v>
      </c>
      <c r="I11" s="53">
        <v>9</v>
      </c>
      <c r="J11" s="53">
        <v>10</v>
      </c>
      <c r="K11" s="53">
        <v>11</v>
      </c>
      <c r="L11" s="53">
        <v>12</v>
      </c>
      <c r="M11" s="53">
        <v>13</v>
      </c>
      <c r="N11" s="53">
        <v>14</v>
      </c>
      <c r="O11" s="53">
        <v>15</v>
      </c>
      <c r="P11" s="53">
        <v>16</v>
      </c>
      <c r="Q11" s="53">
        <v>17</v>
      </c>
      <c r="R11" s="53">
        <v>18</v>
      </c>
      <c r="S11" s="59">
        <v>19</v>
      </c>
      <c r="T11" s="59">
        <v>20</v>
      </c>
      <c r="U11" s="59">
        <v>21</v>
      </c>
    </row>
    <row r="12" spans="1:21" s="48" customFormat="1" x14ac:dyDescent="0.25">
      <c r="A12" s="265" t="s">
        <v>51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7"/>
    </row>
    <row r="13" spans="1:21" s="48" customFormat="1" x14ac:dyDescent="0.25">
      <c r="A13" s="265" t="s">
        <v>52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7"/>
    </row>
    <row r="14" spans="1:21" s="48" customFormat="1" ht="15" customHeight="1" x14ac:dyDescent="0.25">
      <c r="A14" s="63" t="s">
        <v>53</v>
      </c>
      <c r="B14" s="53"/>
      <c r="C14" s="53"/>
      <c r="D14" s="53">
        <v>330</v>
      </c>
      <c r="E14" s="53"/>
      <c r="F14" s="53">
        <v>330</v>
      </c>
      <c r="G14" s="53"/>
      <c r="H14" s="53"/>
      <c r="I14" s="53">
        <v>330</v>
      </c>
      <c r="J14" s="64">
        <f>J26</f>
        <v>145.30000000000001</v>
      </c>
      <c r="K14" s="53"/>
      <c r="L14" s="64">
        <f>J14</f>
        <v>145.30000000000001</v>
      </c>
      <c r="M14" s="53"/>
      <c r="N14" s="53"/>
      <c r="O14" s="64">
        <f>O26</f>
        <v>145.30000000000001</v>
      </c>
      <c r="P14" s="53"/>
      <c r="Q14" s="64">
        <f>O14</f>
        <v>145.30000000000001</v>
      </c>
      <c r="R14" s="53"/>
      <c r="S14" s="53"/>
      <c r="T14" s="64">
        <f>J14/I14*100</f>
        <v>44.030303030303038</v>
      </c>
      <c r="U14" s="53">
        <f>O14/L14*100</f>
        <v>100</v>
      </c>
    </row>
    <row r="15" spans="1:21" s="48" customFormat="1" ht="84" customHeight="1" x14ac:dyDescent="0.25">
      <c r="A15" s="54" t="s">
        <v>54</v>
      </c>
      <c r="B15" s="54"/>
      <c r="C15" s="54"/>
      <c r="D15" s="51" t="s">
        <v>55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s="48" customFormat="1" ht="41.25" customHeight="1" x14ac:dyDescent="0.25">
      <c r="A16" s="55" t="s">
        <v>56</v>
      </c>
      <c r="B16" s="55"/>
      <c r="C16" s="55"/>
      <c r="D16" s="56">
        <v>10</v>
      </c>
      <c r="E16" s="56"/>
      <c r="F16" s="56">
        <f>D16</f>
        <v>10</v>
      </c>
      <c r="G16" s="56"/>
      <c r="H16" s="56"/>
      <c r="I16" s="56">
        <v>10</v>
      </c>
      <c r="J16" s="56">
        <v>0</v>
      </c>
      <c r="K16" s="56"/>
      <c r="L16" s="57"/>
      <c r="M16" s="57"/>
      <c r="N16" s="57"/>
      <c r="O16" s="57">
        <v>0</v>
      </c>
      <c r="P16" s="57"/>
      <c r="Q16" s="57"/>
      <c r="R16" s="57"/>
      <c r="S16" s="57"/>
      <c r="T16" s="57">
        <v>0</v>
      </c>
      <c r="U16" s="57">
        <v>0</v>
      </c>
    </row>
    <row r="17" spans="1:21" s="48" customFormat="1" ht="79.5" customHeight="1" x14ac:dyDescent="0.25">
      <c r="A17" s="55" t="s">
        <v>57</v>
      </c>
      <c r="B17" s="61"/>
      <c r="C17" s="61"/>
      <c r="D17" s="51" t="s">
        <v>55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spans="1:21" s="48" customFormat="1" ht="58.5" customHeight="1" x14ac:dyDescent="0.25">
      <c r="A18" s="55" t="s">
        <v>58</v>
      </c>
      <c r="B18" s="55"/>
      <c r="C18" s="55"/>
      <c r="D18" s="51" t="s">
        <v>55</v>
      </c>
      <c r="E18" s="56"/>
      <c r="F18" s="56"/>
      <c r="G18" s="56"/>
      <c r="H18" s="56"/>
      <c r="I18" s="56"/>
      <c r="J18" s="56"/>
      <c r="K18" s="56"/>
      <c r="L18" s="56"/>
      <c r="M18" s="57"/>
      <c r="N18" s="57"/>
      <c r="O18" s="57"/>
      <c r="P18" s="57"/>
      <c r="Q18" s="50"/>
      <c r="R18" s="50"/>
      <c r="S18" s="50"/>
      <c r="T18" s="50"/>
      <c r="U18" s="50"/>
    </row>
    <row r="19" spans="1:21" s="48" customFormat="1" ht="48.75" customHeight="1" x14ac:dyDescent="0.25">
      <c r="A19" s="55" t="s">
        <v>59</v>
      </c>
      <c r="B19" s="55"/>
      <c r="C19" s="55"/>
      <c r="D19" s="51" t="s">
        <v>55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s="48" customFormat="1" ht="45" customHeight="1" x14ac:dyDescent="0.25">
      <c r="A20" s="55" t="s">
        <v>60</v>
      </c>
      <c r="B20" s="55"/>
      <c r="C20" s="55"/>
      <c r="D20" s="51" t="s">
        <v>55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s="48" customFormat="1" ht="237" customHeight="1" x14ac:dyDescent="0.25">
      <c r="A21" s="55" t="s">
        <v>61</v>
      </c>
      <c r="B21" s="55"/>
      <c r="C21" s="55"/>
      <c r="D21" s="51" t="s">
        <v>55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 s="48" customFormat="1" ht="150" customHeight="1" x14ac:dyDescent="0.25">
      <c r="A22" s="55" t="s">
        <v>62</v>
      </c>
      <c r="B22" s="55"/>
      <c r="C22" s="55"/>
      <c r="D22" s="51" t="s">
        <v>55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spans="1:21" s="48" customFormat="1" ht="150.75" customHeight="1" x14ac:dyDescent="0.25">
      <c r="A23" s="55" t="s">
        <v>63</v>
      </c>
      <c r="B23" s="55"/>
      <c r="C23" s="55"/>
      <c r="D23" s="51" t="s">
        <v>55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1:21" s="48" customFormat="1" ht="43.5" customHeight="1" x14ac:dyDescent="0.25">
      <c r="A24" s="55" t="s">
        <v>64</v>
      </c>
      <c r="B24" s="55"/>
      <c r="C24" s="55"/>
      <c r="D24" s="51" t="s">
        <v>55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21" s="48" customFormat="1" ht="96.75" customHeight="1" x14ac:dyDescent="0.25">
      <c r="A25" s="55" t="s">
        <v>65</v>
      </c>
      <c r="B25" s="55"/>
      <c r="C25" s="55"/>
      <c r="D25" s="51" t="s">
        <v>55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1:21" s="48" customFormat="1" ht="132.75" customHeight="1" x14ac:dyDescent="0.25">
      <c r="A26" s="55" t="s">
        <v>66</v>
      </c>
      <c r="B26" s="55"/>
      <c r="C26" s="55"/>
      <c r="D26" s="62">
        <v>320</v>
      </c>
      <c r="E26" s="62">
        <v>0</v>
      </c>
      <c r="F26" s="62">
        <f>D26</f>
        <v>320</v>
      </c>
      <c r="G26" s="62">
        <v>0</v>
      </c>
      <c r="H26" s="62">
        <v>0</v>
      </c>
      <c r="I26" s="62">
        <v>320</v>
      </c>
      <c r="J26" s="62">
        <v>145.30000000000001</v>
      </c>
      <c r="K26" s="62">
        <v>0</v>
      </c>
      <c r="L26" s="62">
        <f>J26</f>
        <v>145.30000000000001</v>
      </c>
      <c r="M26" s="62">
        <v>0</v>
      </c>
      <c r="N26" s="62">
        <v>0</v>
      </c>
      <c r="O26" s="62">
        <v>145.30000000000001</v>
      </c>
      <c r="P26" s="62">
        <v>0</v>
      </c>
      <c r="Q26" s="62">
        <v>145.30000000000001</v>
      </c>
      <c r="R26" s="62">
        <v>0</v>
      </c>
      <c r="S26" s="62">
        <v>0</v>
      </c>
      <c r="T26" s="62">
        <f>Q26/I26*100</f>
        <v>45.40625</v>
      </c>
      <c r="U26" s="62">
        <f>O26/J26*100</f>
        <v>100</v>
      </c>
    </row>
    <row r="27" spans="1:21" s="48" customFormat="1" ht="108" customHeight="1" x14ac:dyDescent="0.25">
      <c r="A27" s="55" t="s">
        <v>67</v>
      </c>
      <c r="B27" s="55"/>
      <c r="C27" s="55"/>
      <c r="D27" s="51" t="s">
        <v>55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1" s="48" customFormat="1" ht="81.75" customHeight="1" x14ac:dyDescent="0.25">
      <c r="A28" s="55" t="s">
        <v>68</v>
      </c>
      <c r="B28" s="55"/>
      <c r="C28" s="55"/>
      <c r="D28" s="51" t="s">
        <v>55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1:21" s="48" customFormat="1" ht="123" customHeight="1" x14ac:dyDescent="0.25">
      <c r="A29" s="55" t="s">
        <v>69</v>
      </c>
      <c r="B29" s="55"/>
      <c r="C29" s="55"/>
      <c r="D29" s="51" t="s">
        <v>55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21" s="48" customFormat="1" ht="233.25" customHeight="1" x14ac:dyDescent="0.25">
      <c r="A30" s="55" t="s">
        <v>70</v>
      </c>
      <c r="B30" s="55"/>
      <c r="C30" s="55"/>
      <c r="D30" s="51" t="s">
        <v>55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1:21" s="48" customFormat="1" ht="202.5" customHeight="1" x14ac:dyDescent="0.25">
      <c r="A31" s="55" t="s">
        <v>71</v>
      </c>
      <c r="B31" s="55"/>
      <c r="C31" s="55"/>
      <c r="D31" s="51" t="s">
        <v>55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21" s="48" customFormat="1" x14ac:dyDescent="0.25">
      <c r="A32" s="49"/>
      <c r="B32" s="49"/>
      <c r="C32" s="49"/>
    </row>
    <row r="33" spans="1:3" s="48" customFormat="1" x14ac:dyDescent="0.25">
      <c r="A33" s="49"/>
      <c r="B33" s="49"/>
      <c r="C33" s="49"/>
    </row>
    <row r="34" spans="1:3" s="48" customFormat="1" x14ac:dyDescent="0.25">
      <c r="A34" s="49"/>
      <c r="B34" s="49"/>
      <c r="C34" s="49"/>
    </row>
    <row r="35" spans="1:3" s="48" customFormat="1" x14ac:dyDescent="0.25">
      <c r="A35" s="49"/>
      <c r="B35" s="49"/>
      <c r="C35" s="49"/>
    </row>
    <row r="36" spans="1:3" s="48" customFormat="1" x14ac:dyDescent="0.25">
      <c r="A36" s="49"/>
      <c r="B36" s="49"/>
      <c r="C36" s="49"/>
    </row>
    <row r="37" spans="1:3" s="48" customFormat="1" x14ac:dyDescent="0.25">
      <c r="A37" s="49"/>
      <c r="B37" s="49"/>
      <c r="C37" s="49"/>
    </row>
  </sheetData>
  <mergeCells count="24">
    <mergeCell ref="A12:U12"/>
    <mergeCell ref="A13:U13"/>
    <mergeCell ref="A1:R1"/>
    <mergeCell ref="A2:R2"/>
    <mergeCell ref="A3:R3"/>
    <mergeCell ref="A4:R4"/>
    <mergeCell ref="A5:R5"/>
    <mergeCell ref="D6:R6"/>
    <mergeCell ref="D9:D10"/>
    <mergeCell ref="E9:H9"/>
    <mergeCell ref="J9:J10"/>
    <mergeCell ref="K9:N9"/>
    <mergeCell ref="O9:O10"/>
    <mergeCell ref="P9:S9"/>
    <mergeCell ref="A7:A10"/>
    <mergeCell ref="B7:B10"/>
    <mergeCell ref="C7:C10"/>
    <mergeCell ref="D7:S7"/>
    <mergeCell ref="T7:T10"/>
    <mergeCell ref="U7:U10"/>
    <mergeCell ref="D8:H8"/>
    <mergeCell ref="I8:I10"/>
    <mergeCell ref="J8:N8"/>
    <mergeCell ref="O8:S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activeCell="T15" sqref="T15"/>
    </sheetView>
  </sheetViews>
  <sheetFormatPr defaultRowHeight="15" x14ac:dyDescent="0.25"/>
  <cols>
    <col min="2" max="2" width="10.42578125" customWidth="1"/>
    <col min="3" max="3" width="10.85546875" customWidth="1"/>
  </cols>
  <sheetData>
    <row r="1" spans="1:21" ht="18.75" x14ac:dyDescent="0.25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</row>
    <row r="2" spans="1:21" ht="18.75" x14ac:dyDescent="0.25">
      <c r="A2" s="272" t="s">
        <v>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1:21" ht="18.75" x14ac:dyDescent="0.25">
      <c r="A3" s="272" t="s">
        <v>79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4" spans="1:21" ht="18.75" x14ac:dyDescent="0.25">
      <c r="A4" s="273" t="s">
        <v>80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</row>
    <row r="9" spans="1:21" x14ac:dyDescent="0.25">
      <c r="A9" s="48" t="s">
        <v>4</v>
      </c>
      <c r="B9" s="48" t="s">
        <v>5</v>
      </c>
      <c r="C9" s="48" t="s">
        <v>6</v>
      </c>
      <c r="D9" s="48" t="s">
        <v>72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 t="s">
        <v>8</v>
      </c>
      <c r="U9" s="48" t="s">
        <v>9</v>
      </c>
    </row>
    <row r="10" spans="1:21" x14ac:dyDescent="0.25">
      <c r="A10" s="48"/>
      <c r="B10" s="48"/>
      <c r="C10" s="48"/>
      <c r="D10" s="48" t="s">
        <v>10</v>
      </c>
      <c r="E10" s="48"/>
      <c r="F10" s="48"/>
      <c r="G10" s="48"/>
      <c r="H10" s="48"/>
      <c r="I10" s="48" t="s">
        <v>11</v>
      </c>
      <c r="J10" s="48" t="s">
        <v>12</v>
      </c>
      <c r="K10" s="48"/>
      <c r="L10" s="48"/>
      <c r="M10" s="48"/>
      <c r="N10" s="48"/>
      <c r="O10" s="48" t="s">
        <v>13</v>
      </c>
      <c r="P10" s="48"/>
      <c r="Q10" s="48"/>
      <c r="R10" s="48"/>
      <c r="S10" s="48"/>
      <c r="T10" s="48"/>
      <c r="U10" s="48"/>
    </row>
    <row r="11" spans="1:21" x14ac:dyDescent="0.25">
      <c r="A11" s="48"/>
      <c r="B11" s="48"/>
      <c r="C11" s="48"/>
      <c r="D11" s="48" t="s">
        <v>14</v>
      </c>
      <c r="E11" s="48" t="s">
        <v>15</v>
      </c>
      <c r="F11" s="48"/>
      <c r="G11" s="48"/>
      <c r="H11" s="48"/>
      <c r="I11" s="48"/>
      <c r="J11" s="48" t="s">
        <v>14</v>
      </c>
      <c r="K11" s="48" t="s">
        <v>15</v>
      </c>
      <c r="L11" s="48"/>
      <c r="M11" s="48"/>
      <c r="N11" s="48"/>
      <c r="O11" s="48" t="s">
        <v>16</v>
      </c>
      <c r="P11" s="48" t="s">
        <v>15</v>
      </c>
      <c r="Q11" s="48"/>
      <c r="R11" s="48"/>
      <c r="S11" s="48"/>
      <c r="T11" s="48"/>
      <c r="U11" s="48"/>
    </row>
    <row r="12" spans="1:21" x14ac:dyDescent="0.25">
      <c r="A12" s="48"/>
      <c r="B12" s="48"/>
      <c r="C12" s="48"/>
      <c r="D12" s="48"/>
      <c r="E12" s="48" t="s">
        <v>17</v>
      </c>
      <c r="F12" s="48" t="s">
        <v>18</v>
      </c>
      <c r="G12" s="48" t="s">
        <v>19</v>
      </c>
      <c r="H12" s="48" t="s">
        <v>20</v>
      </c>
      <c r="I12" s="48"/>
      <c r="J12" s="48"/>
      <c r="K12" s="48" t="s">
        <v>17</v>
      </c>
      <c r="L12" s="48" t="s">
        <v>18</v>
      </c>
      <c r="M12" s="48" t="s">
        <v>19</v>
      </c>
      <c r="N12" s="48" t="s">
        <v>20</v>
      </c>
      <c r="O12" s="48"/>
      <c r="P12" s="48" t="s">
        <v>17</v>
      </c>
      <c r="Q12" s="48" t="s">
        <v>18</v>
      </c>
      <c r="R12" s="48" t="s">
        <v>19</v>
      </c>
      <c r="S12" s="48" t="s">
        <v>20</v>
      </c>
      <c r="T12" s="48"/>
      <c r="U12" s="48"/>
    </row>
    <row r="13" spans="1:21" x14ac:dyDescent="0.25">
      <c r="A13" s="48">
        <v>1</v>
      </c>
      <c r="B13" s="48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48">
        <v>9</v>
      </c>
      <c r="J13" s="48">
        <v>10</v>
      </c>
      <c r="K13" s="48">
        <v>11</v>
      </c>
      <c r="L13" s="48">
        <v>12</v>
      </c>
      <c r="M13" s="48">
        <v>13</v>
      </c>
      <c r="N13" s="48">
        <v>14</v>
      </c>
      <c r="O13" s="48">
        <v>15</v>
      </c>
      <c r="P13" s="48">
        <v>16</v>
      </c>
      <c r="Q13" s="48">
        <v>17</v>
      </c>
      <c r="R13" s="48">
        <v>18</v>
      </c>
      <c r="S13" s="48">
        <v>19</v>
      </c>
      <c r="T13" s="48">
        <v>20</v>
      </c>
      <c r="U13" s="48">
        <v>21</v>
      </c>
    </row>
    <row r="14" spans="1:21" x14ac:dyDescent="0.25">
      <c r="A14" s="48" t="s">
        <v>73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x14ac:dyDescent="0.25">
      <c r="A15" s="48" t="s">
        <v>74</v>
      </c>
      <c r="B15" s="48"/>
      <c r="C15" s="48"/>
      <c r="D15" s="48">
        <v>643</v>
      </c>
      <c r="E15" s="48"/>
      <c r="F15" s="48">
        <v>643</v>
      </c>
      <c r="G15" s="48"/>
      <c r="H15" s="48"/>
      <c r="I15" s="48">
        <v>643</v>
      </c>
      <c r="J15" s="48">
        <v>642.9</v>
      </c>
      <c r="K15" s="48"/>
      <c r="L15" s="48">
        <v>642.9</v>
      </c>
      <c r="M15" s="48"/>
      <c r="N15" s="48"/>
      <c r="O15" s="48">
        <v>642.9</v>
      </c>
      <c r="P15" s="48"/>
      <c r="Q15" s="48">
        <v>642.9</v>
      </c>
      <c r="R15" s="48"/>
      <c r="S15" s="48"/>
      <c r="T15" s="48">
        <v>100</v>
      </c>
      <c r="U15" s="48">
        <v>100</v>
      </c>
    </row>
    <row r="16" spans="1:21" x14ac:dyDescent="0.25">
      <c r="A16" s="48" t="s">
        <v>75</v>
      </c>
      <c r="B16" s="65">
        <v>41640</v>
      </c>
      <c r="C16" s="65">
        <v>42004</v>
      </c>
      <c r="D16" s="48">
        <v>11.5</v>
      </c>
      <c r="E16" s="48"/>
      <c r="F16" s="48">
        <v>11.5</v>
      </c>
      <c r="G16" s="48"/>
      <c r="H16" s="48"/>
      <c r="I16" s="48">
        <v>11.5</v>
      </c>
      <c r="J16" s="48">
        <v>11.5</v>
      </c>
      <c r="K16" s="48"/>
      <c r="L16" s="48">
        <v>11.5</v>
      </c>
      <c r="M16" s="48"/>
      <c r="N16" s="48"/>
      <c r="O16" s="48">
        <v>11.5</v>
      </c>
      <c r="P16" s="48"/>
      <c r="Q16" s="48">
        <v>11.5</v>
      </c>
      <c r="R16" s="48"/>
      <c r="S16" s="48"/>
      <c r="T16" s="48">
        <v>100</v>
      </c>
      <c r="U16" s="48">
        <v>100</v>
      </c>
    </row>
    <row r="17" spans="1:21" x14ac:dyDescent="0.25">
      <c r="A17" s="48" t="s">
        <v>76</v>
      </c>
      <c r="B17" s="65">
        <v>41640</v>
      </c>
      <c r="C17" s="65">
        <v>42004</v>
      </c>
      <c r="D17" s="48">
        <v>6</v>
      </c>
      <c r="E17" s="48"/>
      <c r="F17" s="48">
        <v>6</v>
      </c>
      <c r="G17" s="48"/>
      <c r="H17" s="48"/>
      <c r="I17" s="48">
        <v>6</v>
      </c>
      <c r="J17" s="48">
        <v>6</v>
      </c>
      <c r="K17" s="48"/>
      <c r="L17" s="48">
        <v>6</v>
      </c>
      <c r="M17" s="48"/>
      <c r="N17" s="48"/>
      <c r="O17" s="48">
        <v>6</v>
      </c>
      <c r="P17" s="48"/>
      <c r="Q17" s="48">
        <v>6</v>
      </c>
      <c r="R17" s="48"/>
      <c r="S17" s="48"/>
      <c r="T17" s="48">
        <v>0</v>
      </c>
      <c r="U17" s="48">
        <v>0</v>
      </c>
    </row>
    <row r="18" spans="1:21" x14ac:dyDescent="0.25">
      <c r="A18" s="48" t="s">
        <v>77</v>
      </c>
      <c r="B18" s="65">
        <v>41640</v>
      </c>
      <c r="C18" s="65">
        <v>42004</v>
      </c>
      <c r="D18" s="48">
        <v>18.2</v>
      </c>
      <c r="E18" s="48"/>
      <c r="F18" s="48">
        <v>18.2</v>
      </c>
      <c r="G18" s="48"/>
      <c r="H18" s="48"/>
      <c r="I18" s="48">
        <v>18.2</v>
      </c>
      <c r="J18" s="48">
        <v>18.2</v>
      </c>
      <c r="K18" s="48"/>
      <c r="L18" s="48">
        <v>18.2</v>
      </c>
      <c r="M18" s="48"/>
      <c r="N18" s="48"/>
      <c r="O18" s="48">
        <v>18.2</v>
      </c>
      <c r="P18" s="48"/>
      <c r="Q18" s="48">
        <v>18.2</v>
      </c>
      <c r="R18" s="48"/>
      <c r="S18" s="48"/>
      <c r="T18" s="48">
        <v>100</v>
      </c>
      <c r="U18" s="48">
        <v>100</v>
      </c>
    </row>
    <row r="19" spans="1:21" x14ac:dyDescent="0.25">
      <c r="A19" s="48" t="s">
        <v>78</v>
      </c>
      <c r="B19" s="65">
        <v>41640</v>
      </c>
      <c r="C19" s="65">
        <v>42004</v>
      </c>
      <c r="D19" s="48">
        <v>607.29999999999995</v>
      </c>
      <c r="E19" s="48"/>
      <c r="F19" s="48">
        <v>607.29999999999995</v>
      </c>
      <c r="G19" s="48"/>
      <c r="H19" s="48"/>
      <c r="I19" s="48">
        <v>607.29999999999995</v>
      </c>
      <c r="J19" s="48">
        <v>607.20000000000005</v>
      </c>
      <c r="K19" s="48"/>
      <c r="L19" s="48">
        <v>607.20000000000005</v>
      </c>
      <c r="M19" s="48"/>
      <c r="N19" s="48"/>
      <c r="O19" s="48">
        <v>607.20000000000005</v>
      </c>
      <c r="P19" s="48"/>
      <c r="Q19" s="48">
        <v>607.20000000000005</v>
      </c>
      <c r="R19" s="48"/>
      <c r="S19" s="48"/>
      <c r="T19" s="48">
        <v>100</v>
      </c>
      <c r="U19" s="48">
        <v>100</v>
      </c>
    </row>
  </sheetData>
  <mergeCells count="4">
    <mergeCell ref="A1:U1"/>
    <mergeCell ref="A2:U2"/>
    <mergeCell ref="A3:U3"/>
    <mergeCell ref="A4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4"/>
  <sheetViews>
    <sheetView topLeftCell="A31" workbookViewId="0">
      <selection activeCell="A16" sqref="A16:U16"/>
    </sheetView>
  </sheetViews>
  <sheetFormatPr defaultRowHeight="15" x14ac:dyDescent="0.25"/>
  <sheetData>
    <row r="2" spans="1:22" ht="18.75" x14ac:dyDescent="0.3">
      <c r="A2" s="238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94"/>
    </row>
    <row r="3" spans="1:22" ht="18.75" x14ac:dyDescent="0.3">
      <c r="A3" s="238" t="s">
        <v>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94"/>
    </row>
    <row r="4" spans="1:22" ht="18.75" x14ac:dyDescent="0.3">
      <c r="A4" s="274" t="s">
        <v>110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94"/>
    </row>
    <row r="5" spans="1:22" ht="18.75" x14ac:dyDescent="0.3">
      <c r="A5" s="238" t="s">
        <v>111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94"/>
    </row>
    <row r="10" spans="1:22" ht="15.75" x14ac:dyDescent="0.25">
      <c r="A10" s="229" t="s">
        <v>4</v>
      </c>
      <c r="B10" s="229" t="s">
        <v>5</v>
      </c>
      <c r="C10" s="229" t="s">
        <v>6</v>
      </c>
      <c r="D10" s="235" t="s">
        <v>7</v>
      </c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51"/>
      <c r="T10" s="277" t="s">
        <v>8</v>
      </c>
      <c r="U10" s="277" t="s">
        <v>9</v>
      </c>
      <c r="V10" s="66"/>
    </row>
    <row r="11" spans="1:22" ht="15.75" x14ac:dyDescent="0.25">
      <c r="A11" s="229"/>
      <c r="B11" s="229"/>
      <c r="C11" s="229"/>
      <c r="D11" s="235" t="s">
        <v>10</v>
      </c>
      <c r="E11" s="236"/>
      <c r="F11" s="236"/>
      <c r="G11" s="236"/>
      <c r="H11" s="236"/>
      <c r="I11" s="239" t="s">
        <v>11</v>
      </c>
      <c r="J11" s="249" t="s">
        <v>12</v>
      </c>
      <c r="K11" s="249"/>
      <c r="L11" s="249"/>
      <c r="M11" s="249"/>
      <c r="N11" s="250"/>
      <c r="O11" s="249" t="s">
        <v>13</v>
      </c>
      <c r="P11" s="249"/>
      <c r="Q11" s="249"/>
      <c r="R11" s="249"/>
      <c r="S11" s="250"/>
      <c r="T11" s="244"/>
      <c r="U11" s="244"/>
      <c r="V11" s="66"/>
    </row>
    <row r="12" spans="1:22" ht="15.75" x14ac:dyDescent="0.25">
      <c r="A12" s="229"/>
      <c r="B12" s="229"/>
      <c r="C12" s="229"/>
      <c r="D12" s="229" t="s">
        <v>14</v>
      </c>
      <c r="E12" s="235" t="s">
        <v>15</v>
      </c>
      <c r="F12" s="236"/>
      <c r="G12" s="236"/>
      <c r="H12" s="236"/>
      <c r="I12" s="239"/>
      <c r="J12" s="251" t="s">
        <v>14</v>
      </c>
      <c r="K12" s="235" t="s">
        <v>15</v>
      </c>
      <c r="L12" s="236"/>
      <c r="M12" s="236"/>
      <c r="N12" s="236"/>
      <c r="O12" s="229" t="s">
        <v>16</v>
      </c>
      <c r="P12" s="235" t="s">
        <v>15</v>
      </c>
      <c r="Q12" s="236"/>
      <c r="R12" s="236"/>
      <c r="S12" s="236"/>
      <c r="T12" s="244"/>
      <c r="U12" s="244"/>
      <c r="V12" s="67"/>
    </row>
    <row r="13" spans="1:22" ht="69" x14ac:dyDescent="0.25">
      <c r="A13" s="229"/>
      <c r="B13" s="229"/>
      <c r="C13" s="229"/>
      <c r="D13" s="229"/>
      <c r="E13" s="76" t="s">
        <v>17</v>
      </c>
      <c r="F13" s="77" t="s">
        <v>18</v>
      </c>
      <c r="G13" s="78" t="s">
        <v>19</v>
      </c>
      <c r="H13" s="79" t="s">
        <v>20</v>
      </c>
      <c r="I13" s="239"/>
      <c r="J13" s="251"/>
      <c r="K13" s="76" t="s">
        <v>17</v>
      </c>
      <c r="L13" s="75" t="s">
        <v>18</v>
      </c>
      <c r="M13" s="80" t="s">
        <v>19</v>
      </c>
      <c r="N13" s="79" t="s">
        <v>20</v>
      </c>
      <c r="O13" s="229"/>
      <c r="P13" s="76" t="s">
        <v>17</v>
      </c>
      <c r="Q13" s="75" t="s">
        <v>18</v>
      </c>
      <c r="R13" s="80" t="s">
        <v>19</v>
      </c>
      <c r="S13" s="79" t="s">
        <v>20</v>
      </c>
      <c r="T13" s="245"/>
      <c r="U13" s="245"/>
      <c r="V13" s="67"/>
    </row>
    <row r="14" spans="1:22" x14ac:dyDescent="0.25">
      <c r="A14" s="72">
        <v>1</v>
      </c>
      <c r="B14" s="72">
        <v>2</v>
      </c>
      <c r="C14" s="72">
        <v>3</v>
      </c>
      <c r="D14" s="73">
        <v>4</v>
      </c>
      <c r="E14" s="73">
        <v>5</v>
      </c>
      <c r="F14" s="73">
        <v>6</v>
      </c>
      <c r="G14" s="73">
        <v>7</v>
      </c>
      <c r="H14" s="71">
        <v>8</v>
      </c>
      <c r="I14" s="71">
        <v>9</v>
      </c>
      <c r="J14" s="71">
        <v>10</v>
      </c>
      <c r="K14" s="71">
        <v>11</v>
      </c>
      <c r="L14" s="71">
        <v>12</v>
      </c>
      <c r="M14" s="74">
        <v>13</v>
      </c>
      <c r="N14" s="74">
        <v>14</v>
      </c>
      <c r="O14" s="74">
        <v>15</v>
      </c>
      <c r="P14" s="74">
        <v>16</v>
      </c>
      <c r="Q14" s="74">
        <v>17</v>
      </c>
      <c r="R14" s="74">
        <v>18</v>
      </c>
      <c r="S14" s="74">
        <v>19</v>
      </c>
      <c r="T14" s="74">
        <v>20</v>
      </c>
      <c r="U14" s="74">
        <v>21</v>
      </c>
      <c r="V14" s="68"/>
    </row>
    <row r="15" spans="1:22" x14ac:dyDescent="0.25">
      <c r="A15" s="275" t="s">
        <v>81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76"/>
      <c r="V15" s="68"/>
    </row>
    <row r="16" spans="1:22" ht="47.25" x14ac:dyDescent="0.25">
      <c r="A16" s="81" t="s">
        <v>82</v>
      </c>
      <c r="B16" s="82"/>
      <c r="C16" s="82"/>
      <c r="D16" s="85">
        <v>18700.900000000005</v>
      </c>
      <c r="E16" s="85">
        <v>0</v>
      </c>
      <c r="F16" s="85">
        <v>18700.900000000005</v>
      </c>
      <c r="G16" s="85">
        <v>0</v>
      </c>
      <c r="H16" s="85">
        <v>0</v>
      </c>
      <c r="I16" s="85">
        <v>18700.900000000001</v>
      </c>
      <c r="J16" s="85">
        <v>17282</v>
      </c>
      <c r="K16" s="85">
        <v>0</v>
      </c>
      <c r="L16" s="85">
        <v>17282</v>
      </c>
      <c r="M16" s="85">
        <v>0</v>
      </c>
      <c r="N16" s="85">
        <v>0</v>
      </c>
      <c r="O16" s="85">
        <v>17282</v>
      </c>
      <c r="P16" s="85">
        <v>0</v>
      </c>
      <c r="Q16" s="85">
        <v>17282</v>
      </c>
      <c r="R16" s="85">
        <v>0</v>
      </c>
      <c r="S16" s="85">
        <v>0</v>
      </c>
      <c r="T16" s="89">
        <v>92.412664631114012</v>
      </c>
      <c r="U16" s="89">
        <v>100</v>
      </c>
      <c r="V16" s="68"/>
    </row>
    <row r="17" spans="1:22" ht="409.5" x14ac:dyDescent="0.25">
      <c r="A17" s="82" t="s">
        <v>83</v>
      </c>
      <c r="B17" s="70"/>
      <c r="C17" s="70"/>
      <c r="D17" s="88">
        <v>12585.900000000001</v>
      </c>
      <c r="E17" s="88">
        <v>0</v>
      </c>
      <c r="F17" s="88">
        <v>12585.900000000001</v>
      </c>
      <c r="G17" s="88">
        <v>0</v>
      </c>
      <c r="H17" s="88">
        <v>0</v>
      </c>
      <c r="I17" s="88">
        <v>12585.9</v>
      </c>
      <c r="J17" s="88">
        <v>12189.5</v>
      </c>
      <c r="K17" s="88">
        <v>0</v>
      </c>
      <c r="L17" s="88">
        <v>12189.5</v>
      </c>
      <c r="M17" s="88">
        <v>0</v>
      </c>
      <c r="N17" s="88">
        <v>0</v>
      </c>
      <c r="O17" s="88">
        <v>12189.5</v>
      </c>
      <c r="P17" s="88">
        <v>0</v>
      </c>
      <c r="Q17" s="88">
        <v>12189.5</v>
      </c>
      <c r="R17" s="88">
        <v>0</v>
      </c>
      <c r="S17" s="88">
        <v>0</v>
      </c>
      <c r="T17" s="89">
        <v>96.8</v>
      </c>
      <c r="U17" s="89">
        <v>100</v>
      </c>
      <c r="V17" s="69"/>
    </row>
    <row r="18" spans="1:22" ht="409.5" x14ac:dyDescent="0.25">
      <c r="A18" s="81" t="s">
        <v>84</v>
      </c>
      <c r="B18" s="90" t="s">
        <v>85</v>
      </c>
      <c r="C18" s="90" t="s">
        <v>86</v>
      </c>
      <c r="D18" s="84">
        <v>2086.4</v>
      </c>
      <c r="E18" s="84">
        <v>0</v>
      </c>
      <c r="F18" s="84">
        <v>2086.4</v>
      </c>
      <c r="G18" s="84">
        <v>0</v>
      </c>
      <c r="H18" s="84">
        <v>0</v>
      </c>
      <c r="I18" s="84">
        <v>2086.4</v>
      </c>
      <c r="J18" s="84">
        <v>2086.3000000000002</v>
      </c>
      <c r="K18" s="84">
        <v>0</v>
      </c>
      <c r="L18" s="84">
        <v>2083.4</v>
      </c>
      <c r="M18" s="87">
        <v>0</v>
      </c>
      <c r="N18" s="87">
        <v>0</v>
      </c>
      <c r="O18" s="84">
        <v>2086.3000000000002</v>
      </c>
      <c r="P18" s="84">
        <v>0</v>
      </c>
      <c r="Q18" s="84">
        <v>2086.3000000000002</v>
      </c>
      <c r="R18" s="84">
        <v>0</v>
      </c>
      <c r="S18" s="84">
        <v>0</v>
      </c>
      <c r="T18" s="86">
        <v>99.995207055214735</v>
      </c>
      <c r="U18" s="89">
        <v>100</v>
      </c>
      <c r="V18" s="69"/>
    </row>
    <row r="19" spans="1:22" ht="409.5" x14ac:dyDescent="0.25">
      <c r="A19" s="81" t="s">
        <v>87</v>
      </c>
      <c r="B19" s="90" t="s">
        <v>85</v>
      </c>
      <c r="C19" s="90" t="s">
        <v>86</v>
      </c>
      <c r="D19" s="84">
        <v>4222.8</v>
      </c>
      <c r="E19" s="84">
        <v>0</v>
      </c>
      <c r="F19" s="84">
        <v>4222.8</v>
      </c>
      <c r="G19" s="84">
        <v>0</v>
      </c>
      <c r="H19" s="84">
        <v>0</v>
      </c>
      <c r="I19" s="84">
        <v>4222.8</v>
      </c>
      <c r="J19" s="84">
        <v>4218.2</v>
      </c>
      <c r="K19" s="84">
        <v>0</v>
      </c>
      <c r="L19" s="84">
        <v>4218.2</v>
      </c>
      <c r="M19" s="84">
        <v>0</v>
      </c>
      <c r="N19" s="84">
        <v>0</v>
      </c>
      <c r="O19" s="84">
        <v>4218.2</v>
      </c>
      <c r="P19" s="84">
        <v>0</v>
      </c>
      <c r="Q19" s="84">
        <v>4218.2</v>
      </c>
      <c r="R19" s="84">
        <v>0</v>
      </c>
      <c r="S19" s="84">
        <v>0</v>
      </c>
      <c r="T19" s="86">
        <v>99.89106753812635</v>
      </c>
      <c r="U19" s="89">
        <v>100</v>
      </c>
      <c r="V19" s="83"/>
    </row>
    <row r="20" spans="1:22" ht="409.5" x14ac:dyDescent="0.25">
      <c r="A20" s="81" t="s">
        <v>88</v>
      </c>
      <c r="B20" s="90" t="s">
        <v>89</v>
      </c>
      <c r="C20" s="90" t="s">
        <v>86</v>
      </c>
      <c r="D20" s="92">
        <v>3521.1</v>
      </c>
      <c r="E20" s="84">
        <v>0</v>
      </c>
      <c r="F20" s="84">
        <v>3521.1</v>
      </c>
      <c r="G20" s="84">
        <v>0</v>
      </c>
      <c r="H20" s="84">
        <v>0</v>
      </c>
      <c r="I20" s="84">
        <v>3521.1</v>
      </c>
      <c r="J20" s="84">
        <v>3521</v>
      </c>
      <c r="K20" s="84">
        <v>0</v>
      </c>
      <c r="L20" s="84">
        <v>3521</v>
      </c>
      <c r="M20" s="84">
        <v>0</v>
      </c>
      <c r="N20" s="84">
        <v>0</v>
      </c>
      <c r="O20" s="84">
        <v>3521</v>
      </c>
      <c r="P20" s="84">
        <v>0</v>
      </c>
      <c r="Q20" s="84">
        <v>3521</v>
      </c>
      <c r="R20" s="84">
        <v>0</v>
      </c>
      <c r="S20" s="84">
        <v>0</v>
      </c>
      <c r="T20" s="86">
        <v>99.997159978415837</v>
      </c>
      <c r="U20" s="89">
        <v>100</v>
      </c>
      <c r="V20" s="83"/>
    </row>
    <row r="21" spans="1:22" ht="283.5" x14ac:dyDescent="0.25">
      <c r="A21" s="81" t="s">
        <v>90</v>
      </c>
      <c r="B21" s="90" t="s">
        <v>85</v>
      </c>
      <c r="C21" s="90" t="s">
        <v>86</v>
      </c>
      <c r="D21" s="84">
        <v>928.5</v>
      </c>
      <c r="E21" s="84">
        <v>0</v>
      </c>
      <c r="F21" s="84">
        <v>928.5</v>
      </c>
      <c r="G21" s="84">
        <v>0</v>
      </c>
      <c r="H21" s="84">
        <v>0</v>
      </c>
      <c r="I21" s="84">
        <v>928.5</v>
      </c>
      <c r="J21" s="84">
        <v>928.5</v>
      </c>
      <c r="K21" s="84">
        <v>0</v>
      </c>
      <c r="L21" s="84">
        <v>928.5</v>
      </c>
      <c r="M21" s="84">
        <v>0</v>
      </c>
      <c r="N21" s="84">
        <v>0</v>
      </c>
      <c r="O21" s="84">
        <v>928.5</v>
      </c>
      <c r="P21" s="84">
        <v>0</v>
      </c>
      <c r="Q21" s="84">
        <v>928.5</v>
      </c>
      <c r="R21" s="84">
        <v>0</v>
      </c>
      <c r="S21" s="84">
        <v>0</v>
      </c>
      <c r="T21" s="86">
        <v>100</v>
      </c>
      <c r="U21" s="89">
        <v>100</v>
      </c>
      <c r="V21" s="83"/>
    </row>
    <row r="22" spans="1:22" ht="409.5" x14ac:dyDescent="0.25">
      <c r="A22" s="81" t="s">
        <v>91</v>
      </c>
      <c r="B22" s="90" t="s">
        <v>92</v>
      </c>
      <c r="C22" s="90" t="s">
        <v>86</v>
      </c>
      <c r="D22" s="84">
        <v>1614.4</v>
      </c>
      <c r="E22" s="84">
        <v>0</v>
      </c>
      <c r="F22" s="84">
        <v>1614.4</v>
      </c>
      <c r="G22" s="84">
        <v>0</v>
      </c>
      <c r="H22" s="84">
        <v>0</v>
      </c>
      <c r="I22" s="84">
        <v>1614.4</v>
      </c>
      <c r="J22" s="84">
        <v>1222.5999999999999</v>
      </c>
      <c r="K22" s="84">
        <v>0</v>
      </c>
      <c r="L22" s="84">
        <v>1222.5999999999999</v>
      </c>
      <c r="M22" s="84">
        <v>0</v>
      </c>
      <c r="N22" s="84">
        <v>0</v>
      </c>
      <c r="O22" s="84">
        <v>1222.5999999999999</v>
      </c>
      <c r="P22" s="84">
        <v>0</v>
      </c>
      <c r="Q22" s="84">
        <v>1222.5999999999999</v>
      </c>
      <c r="R22" s="84">
        <v>0</v>
      </c>
      <c r="S22" s="84">
        <v>0</v>
      </c>
      <c r="T22" s="86">
        <v>75.730921704658073</v>
      </c>
      <c r="U22" s="89">
        <v>100</v>
      </c>
      <c r="V22" s="83"/>
    </row>
    <row r="23" spans="1:22" ht="189" x14ac:dyDescent="0.25">
      <c r="A23" s="81" t="s">
        <v>93</v>
      </c>
      <c r="B23" s="90" t="s">
        <v>94</v>
      </c>
      <c r="C23" s="90" t="s">
        <v>86</v>
      </c>
      <c r="D23" s="84">
        <v>212.7</v>
      </c>
      <c r="E23" s="84">
        <v>0</v>
      </c>
      <c r="F23" s="84">
        <v>212.7</v>
      </c>
      <c r="G23" s="84">
        <v>0</v>
      </c>
      <c r="H23" s="84">
        <v>0</v>
      </c>
      <c r="I23" s="84">
        <v>212.7</v>
      </c>
      <c r="J23" s="84">
        <v>212.7</v>
      </c>
      <c r="K23" s="84">
        <v>0</v>
      </c>
      <c r="L23" s="84">
        <v>212.7</v>
      </c>
      <c r="M23" s="84">
        <v>0</v>
      </c>
      <c r="N23" s="84">
        <v>0</v>
      </c>
      <c r="O23" s="84">
        <v>212.7</v>
      </c>
      <c r="P23" s="84">
        <v>0</v>
      </c>
      <c r="Q23" s="84">
        <v>212.7</v>
      </c>
      <c r="R23" s="84">
        <v>0</v>
      </c>
      <c r="S23" s="84">
        <v>0</v>
      </c>
      <c r="T23" s="86">
        <v>100</v>
      </c>
      <c r="U23" s="89">
        <v>100</v>
      </c>
      <c r="V23" s="83"/>
    </row>
    <row r="24" spans="1:22" ht="299.25" x14ac:dyDescent="0.25">
      <c r="A24" s="82" t="s">
        <v>95</v>
      </c>
      <c r="B24" s="91"/>
      <c r="C24" s="91"/>
      <c r="D24" s="88">
        <v>1099.7</v>
      </c>
      <c r="E24" s="88">
        <v>0</v>
      </c>
      <c r="F24" s="88">
        <v>1099.7</v>
      </c>
      <c r="G24" s="88">
        <v>0</v>
      </c>
      <c r="H24" s="88">
        <v>0</v>
      </c>
      <c r="I24" s="88">
        <v>1009.7</v>
      </c>
      <c r="J24" s="88">
        <v>640.6</v>
      </c>
      <c r="K24" s="88">
        <v>0</v>
      </c>
      <c r="L24" s="88">
        <v>640.6</v>
      </c>
      <c r="M24" s="88">
        <v>0</v>
      </c>
      <c r="N24" s="88">
        <v>0</v>
      </c>
      <c r="O24" s="88">
        <v>640.6</v>
      </c>
      <c r="P24" s="88">
        <v>0</v>
      </c>
      <c r="Q24" s="88">
        <v>640.6</v>
      </c>
      <c r="R24" s="88">
        <v>0</v>
      </c>
      <c r="S24" s="88">
        <v>0</v>
      </c>
      <c r="T24" s="89">
        <v>63.4</v>
      </c>
      <c r="U24" s="89">
        <v>100</v>
      </c>
      <c r="V24" s="83"/>
    </row>
    <row r="25" spans="1:22" ht="346.5" x14ac:dyDescent="0.25">
      <c r="A25" s="81" t="s">
        <v>96</v>
      </c>
      <c r="B25" s="90" t="s">
        <v>89</v>
      </c>
      <c r="C25" s="90" t="s">
        <v>86</v>
      </c>
      <c r="D25" s="92">
        <v>1099.7</v>
      </c>
      <c r="E25" s="84">
        <v>0</v>
      </c>
      <c r="F25" s="84">
        <v>1099.7</v>
      </c>
      <c r="G25" s="84">
        <v>0</v>
      </c>
      <c r="H25" s="84">
        <v>0</v>
      </c>
      <c r="I25" s="84">
        <v>1009.7</v>
      </c>
      <c r="J25" s="84">
        <v>640.6</v>
      </c>
      <c r="K25" s="84">
        <v>0</v>
      </c>
      <c r="L25" s="84">
        <v>640.6</v>
      </c>
      <c r="M25" s="84">
        <v>0</v>
      </c>
      <c r="N25" s="84">
        <v>0</v>
      </c>
      <c r="O25" s="84">
        <v>640.6</v>
      </c>
      <c r="P25" s="84">
        <v>0</v>
      </c>
      <c r="Q25" s="84">
        <v>640.6</v>
      </c>
      <c r="R25" s="84">
        <v>0</v>
      </c>
      <c r="S25" s="84">
        <v>0</v>
      </c>
      <c r="T25" s="86">
        <v>63.44458750123799</v>
      </c>
      <c r="U25" s="89">
        <v>100</v>
      </c>
      <c r="V25" s="83"/>
    </row>
    <row r="26" spans="1:22" ht="141.75" x14ac:dyDescent="0.25">
      <c r="A26" s="82" t="s">
        <v>97</v>
      </c>
      <c r="B26" s="91"/>
      <c r="C26" s="91"/>
      <c r="D26" s="88">
        <v>1859.5</v>
      </c>
      <c r="E26" s="88">
        <v>0</v>
      </c>
      <c r="F26" s="88">
        <v>1859.5</v>
      </c>
      <c r="G26" s="88">
        <v>0</v>
      </c>
      <c r="H26" s="88">
        <v>0</v>
      </c>
      <c r="I26" s="93">
        <v>1859.5</v>
      </c>
      <c r="J26" s="88">
        <v>1434.1</v>
      </c>
      <c r="K26" s="88">
        <v>0</v>
      </c>
      <c r="L26" s="88">
        <v>1434.1</v>
      </c>
      <c r="M26" s="88">
        <v>0</v>
      </c>
      <c r="N26" s="88">
        <v>0</v>
      </c>
      <c r="O26" s="88">
        <v>1434.1</v>
      </c>
      <c r="P26" s="88">
        <v>0</v>
      </c>
      <c r="Q26" s="88">
        <v>1434.1</v>
      </c>
      <c r="R26" s="88">
        <v>0</v>
      </c>
      <c r="S26" s="88">
        <v>0</v>
      </c>
      <c r="T26" s="89">
        <v>77.122882495294434</v>
      </c>
      <c r="U26" s="89">
        <v>100</v>
      </c>
      <c r="V26" s="83"/>
    </row>
    <row r="27" spans="1:22" ht="362.25" x14ac:dyDescent="0.25">
      <c r="A27" s="81" t="s">
        <v>98</v>
      </c>
      <c r="B27" s="90" t="s">
        <v>99</v>
      </c>
      <c r="C27" s="90" t="s">
        <v>100</v>
      </c>
      <c r="D27" s="84">
        <v>149</v>
      </c>
      <c r="E27" s="84">
        <v>0</v>
      </c>
      <c r="F27" s="84">
        <v>149</v>
      </c>
      <c r="G27" s="84">
        <v>0</v>
      </c>
      <c r="H27" s="84">
        <v>0</v>
      </c>
      <c r="I27" s="84">
        <v>149</v>
      </c>
      <c r="J27" s="84">
        <v>149</v>
      </c>
      <c r="K27" s="84">
        <v>0</v>
      </c>
      <c r="L27" s="84">
        <v>149</v>
      </c>
      <c r="M27" s="84">
        <v>0</v>
      </c>
      <c r="N27" s="84">
        <v>0</v>
      </c>
      <c r="O27" s="84">
        <v>149</v>
      </c>
      <c r="P27" s="84">
        <v>0</v>
      </c>
      <c r="Q27" s="84">
        <v>149</v>
      </c>
      <c r="R27" s="84">
        <v>0</v>
      </c>
      <c r="S27" s="84">
        <v>0</v>
      </c>
      <c r="T27" s="86">
        <v>100</v>
      </c>
      <c r="U27" s="89">
        <v>100</v>
      </c>
      <c r="V27" s="83"/>
    </row>
    <row r="28" spans="1:22" ht="283.5" x14ac:dyDescent="0.25">
      <c r="A28" s="81" t="s">
        <v>101</v>
      </c>
      <c r="B28" s="90" t="s">
        <v>102</v>
      </c>
      <c r="C28" s="90" t="s">
        <v>86</v>
      </c>
      <c r="D28" s="84">
        <v>1710.5</v>
      </c>
      <c r="E28" s="84">
        <v>0</v>
      </c>
      <c r="F28" s="84">
        <v>1710.5</v>
      </c>
      <c r="G28" s="84">
        <v>0</v>
      </c>
      <c r="H28" s="84">
        <v>0</v>
      </c>
      <c r="I28" s="84">
        <v>1710.5</v>
      </c>
      <c r="J28" s="84">
        <v>1285.0999999999999</v>
      </c>
      <c r="K28" s="84">
        <v>0</v>
      </c>
      <c r="L28" s="84">
        <v>1285.0999999999999</v>
      </c>
      <c r="M28" s="84">
        <v>0</v>
      </c>
      <c r="N28" s="84">
        <v>0</v>
      </c>
      <c r="O28" s="84">
        <v>1285.0999999999999</v>
      </c>
      <c r="P28" s="84">
        <v>0</v>
      </c>
      <c r="Q28" s="84">
        <v>1285.0999999999999</v>
      </c>
      <c r="R28" s="84">
        <v>0</v>
      </c>
      <c r="S28" s="84">
        <v>0</v>
      </c>
      <c r="T28" s="86">
        <v>75.130078924291126</v>
      </c>
      <c r="U28" s="89">
        <v>100</v>
      </c>
      <c r="V28" s="83"/>
    </row>
    <row r="29" spans="1:22" ht="173.25" x14ac:dyDescent="0.25">
      <c r="A29" s="82" t="s">
        <v>103</v>
      </c>
      <c r="B29" s="91"/>
      <c r="C29" s="91"/>
      <c r="D29" s="88">
        <v>297</v>
      </c>
      <c r="E29" s="88">
        <v>0</v>
      </c>
      <c r="F29" s="88">
        <v>297</v>
      </c>
      <c r="G29" s="88">
        <v>0</v>
      </c>
      <c r="H29" s="88">
        <v>0</v>
      </c>
      <c r="I29" s="88">
        <v>297</v>
      </c>
      <c r="J29" s="88">
        <v>297</v>
      </c>
      <c r="K29" s="88">
        <v>0</v>
      </c>
      <c r="L29" s="88">
        <v>297</v>
      </c>
      <c r="M29" s="88">
        <v>0</v>
      </c>
      <c r="N29" s="88">
        <v>0</v>
      </c>
      <c r="O29" s="88">
        <v>297</v>
      </c>
      <c r="P29" s="88">
        <v>0</v>
      </c>
      <c r="Q29" s="88">
        <v>297</v>
      </c>
      <c r="R29" s="88">
        <v>0</v>
      </c>
      <c r="S29" s="88">
        <v>0</v>
      </c>
      <c r="T29" s="89">
        <v>100</v>
      </c>
      <c r="U29" s="89">
        <v>100</v>
      </c>
      <c r="V29" s="83"/>
    </row>
    <row r="30" spans="1:22" ht="346.5" x14ac:dyDescent="0.25">
      <c r="A30" s="81" t="s">
        <v>104</v>
      </c>
      <c r="B30" s="90" t="s">
        <v>105</v>
      </c>
      <c r="C30" s="90" t="s">
        <v>86</v>
      </c>
      <c r="D30" s="84">
        <v>297</v>
      </c>
      <c r="E30" s="84">
        <v>0</v>
      </c>
      <c r="F30" s="84">
        <v>297</v>
      </c>
      <c r="G30" s="84">
        <v>0</v>
      </c>
      <c r="H30" s="84">
        <v>0</v>
      </c>
      <c r="I30" s="84">
        <v>297</v>
      </c>
      <c r="J30" s="84">
        <v>297</v>
      </c>
      <c r="K30" s="84">
        <v>0</v>
      </c>
      <c r="L30" s="84">
        <v>297</v>
      </c>
      <c r="M30" s="84">
        <v>0</v>
      </c>
      <c r="N30" s="84">
        <v>0</v>
      </c>
      <c r="O30" s="84">
        <v>297</v>
      </c>
      <c r="P30" s="84">
        <v>0</v>
      </c>
      <c r="Q30" s="84">
        <v>297</v>
      </c>
      <c r="R30" s="84">
        <v>0</v>
      </c>
      <c r="S30" s="84">
        <v>0</v>
      </c>
      <c r="T30" s="86">
        <v>100</v>
      </c>
      <c r="U30" s="89">
        <v>100</v>
      </c>
      <c r="V30" s="83"/>
    </row>
    <row r="31" spans="1:22" ht="141.75" x14ac:dyDescent="0.25">
      <c r="A31" s="82" t="s">
        <v>106</v>
      </c>
      <c r="B31" s="91"/>
      <c r="C31" s="91"/>
      <c r="D31" s="88">
        <v>1093.4000000000001</v>
      </c>
      <c r="E31" s="88">
        <v>0</v>
      </c>
      <c r="F31" s="88">
        <v>1093.4000000000001</v>
      </c>
      <c r="G31" s="88">
        <v>0</v>
      </c>
      <c r="H31" s="88">
        <v>0</v>
      </c>
      <c r="I31" s="88">
        <v>1093.4000000000001</v>
      </c>
      <c r="J31" s="88">
        <v>1073.9000000000001</v>
      </c>
      <c r="K31" s="88">
        <v>0</v>
      </c>
      <c r="L31" s="88">
        <v>1073.9000000000001</v>
      </c>
      <c r="M31" s="88">
        <v>0</v>
      </c>
      <c r="N31" s="88">
        <v>0</v>
      </c>
      <c r="O31" s="88">
        <v>1073.9000000000001</v>
      </c>
      <c r="P31" s="88">
        <v>0</v>
      </c>
      <c r="Q31" s="88">
        <v>1073.9000000000001</v>
      </c>
      <c r="R31" s="88">
        <v>0</v>
      </c>
      <c r="S31" s="88">
        <v>0</v>
      </c>
      <c r="T31" s="89">
        <v>98.216572160234122</v>
      </c>
      <c r="U31" s="89">
        <v>100</v>
      </c>
      <c r="V31" s="83"/>
    </row>
    <row r="32" spans="1:22" ht="409.5" x14ac:dyDescent="0.25">
      <c r="A32" s="81" t="s">
        <v>107</v>
      </c>
      <c r="B32" s="90" t="s">
        <v>85</v>
      </c>
      <c r="C32" s="90" t="s">
        <v>86</v>
      </c>
      <c r="D32" s="84">
        <v>1093.4000000000001</v>
      </c>
      <c r="E32" s="84">
        <v>0</v>
      </c>
      <c r="F32" s="84">
        <v>1093.4000000000001</v>
      </c>
      <c r="G32" s="84">
        <v>0</v>
      </c>
      <c r="H32" s="84">
        <v>0</v>
      </c>
      <c r="I32" s="84">
        <v>1093.4000000000001</v>
      </c>
      <c r="J32" s="84">
        <v>1073.9000000000001</v>
      </c>
      <c r="K32" s="84">
        <v>0</v>
      </c>
      <c r="L32" s="84">
        <v>1073.9000000000001</v>
      </c>
      <c r="M32" s="84">
        <v>0</v>
      </c>
      <c r="N32" s="84">
        <v>0</v>
      </c>
      <c r="O32" s="84">
        <v>1073.9000000000001</v>
      </c>
      <c r="P32" s="84">
        <v>0</v>
      </c>
      <c r="Q32" s="84">
        <v>1073.9000000000001</v>
      </c>
      <c r="R32" s="84">
        <v>0</v>
      </c>
      <c r="S32" s="84">
        <v>0</v>
      </c>
      <c r="T32" s="86">
        <v>98.216572160234122</v>
      </c>
      <c r="U32" s="89">
        <v>100</v>
      </c>
      <c r="V32" s="83"/>
    </row>
    <row r="33" spans="1:22" ht="78.75" x14ac:dyDescent="0.25">
      <c r="A33" s="82" t="s">
        <v>108</v>
      </c>
      <c r="B33" s="91"/>
      <c r="C33" s="91"/>
      <c r="D33" s="88">
        <v>1765.4</v>
      </c>
      <c r="E33" s="88">
        <v>0</v>
      </c>
      <c r="F33" s="88">
        <v>1765.4</v>
      </c>
      <c r="G33" s="88">
        <v>0</v>
      </c>
      <c r="H33" s="88">
        <v>0</v>
      </c>
      <c r="I33" s="88">
        <v>1765.4</v>
      </c>
      <c r="J33" s="88">
        <v>1646.8</v>
      </c>
      <c r="K33" s="88">
        <v>0</v>
      </c>
      <c r="L33" s="88">
        <v>1646.8</v>
      </c>
      <c r="M33" s="88">
        <v>0</v>
      </c>
      <c r="N33" s="88">
        <v>0</v>
      </c>
      <c r="O33" s="88">
        <v>1646.8</v>
      </c>
      <c r="P33" s="88">
        <v>0</v>
      </c>
      <c r="Q33" s="88">
        <v>1646.8</v>
      </c>
      <c r="R33" s="88">
        <v>0</v>
      </c>
      <c r="S33" s="88">
        <v>0</v>
      </c>
      <c r="T33" s="89">
        <v>93.281975756202556</v>
      </c>
      <c r="U33" s="89">
        <v>100</v>
      </c>
      <c r="V33" s="83"/>
    </row>
    <row r="34" spans="1:22" ht="283.5" x14ac:dyDescent="0.25">
      <c r="A34" s="81" t="s">
        <v>109</v>
      </c>
      <c r="B34" s="90" t="s">
        <v>102</v>
      </c>
      <c r="C34" s="90" t="s">
        <v>86</v>
      </c>
      <c r="D34" s="84">
        <v>1765.4</v>
      </c>
      <c r="E34" s="84">
        <v>0</v>
      </c>
      <c r="F34" s="84">
        <v>1765.4</v>
      </c>
      <c r="G34" s="84">
        <v>0</v>
      </c>
      <c r="H34" s="84">
        <v>0</v>
      </c>
      <c r="I34" s="84">
        <v>1765.4</v>
      </c>
      <c r="J34" s="84">
        <v>1646.8</v>
      </c>
      <c r="K34" s="84">
        <v>0</v>
      </c>
      <c r="L34" s="84">
        <v>1646.8</v>
      </c>
      <c r="M34" s="84">
        <v>0</v>
      </c>
      <c r="N34" s="84">
        <v>0</v>
      </c>
      <c r="O34" s="84">
        <v>1646.8</v>
      </c>
      <c r="P34" s="84">
        <v>0</v>
      </c>
      <c r="Q34" s="84">
        <v>1646.8</v>
      </c>
      <c r="R34" s="84">
        <v>0</v>
      </c>
      <c r="S34" s="84">
        <v>0</v>
      </c>
      <c r="T34" s="86">
        <v>93.281975756202556</v>
      </c>
      <c r="U34" s="89">
        <v>100</v>
      </c>
      <c r="V34" s="83"/>
    </row>
  </sheetData>
  <mergeCells count="21">
    <mergeCell ref="A15:U15"/>
    <mergeCell ref="O12:O13"/>
    <mergeCell ref="A10:A13"/>
    <mergeCell ref="K12:N12"/>
    <mergeCell ref="I11:I13"/>
    <mergeCell ref="D10:S10"/>
    <mergeCell ref="T10:T13"/>
    <mergeCell ref="U10:U13"/>
    <mergeCell ref="D11:H11"/>
    <mergeCell ref="J11:N11"/>
    <mergeCell ref="O11:S11"/>
    <mergeCell ref="D12:D13"/>
    <mergeCell ref="E12:H12"/>
    <mergeCell ref="J12:J13"/>
    <mergeCell ref="P12:S12"/>
    <mergeCell ref="C10:C13"/>
    <mergeCell ref="B10:B13"/>
    <mergeCell ref="A2:U2"/>
    <mergeCell ref="A3:U3"/>
    <mergeCell ref="A4:U4"/>
    <mergeCell ref="A5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A14" sqref="A14:U14"/>
    </sheetView>
  </sheetViews>
  <sheetFormatPr defaultRowHeight="15" x14ac:dyDescent="0.25"/>
  <cols>
    <col min="1" max="1" width="16.42578125" customWidth="1"/>
  </cols>
  <sheetData>
    <row r="1" spans="1:22" ht="18.75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22" ht="18.75" x14ac:dyDescent="0.3">
      <c r="A2" s="238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spans="1:22" ht="18.75" x14ac:dyDescent="0.3">
      <c r="A3" s="238" t="s">
        <v>122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</row>
    <row r="4" spans="1:22" ht="18.75" x14ac:dyDescent="0.3">
      <c r="A4" s="238" t="s">
        <v>123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spans="1:22" ht="18.75" x14ac:dyDescent="0.3">
      <c r="A5" s="237"/>
      <c r="B5" s="237"/>
      <c r="C5" s="237"/>
      <c r="D5" s="134"/>
      <c r="E5" s="134"/>
      <c r="F5" s="134"/>
      <c r="G5" s="134"/>
      <c r="H5" s="134"/>
      <c r="I5" s="134"/>
      <c r="J5" s="134"/>
      <c r="K5" s="134"/>
      <c r="L5" s="133"/>
      <c r="M5" s="133"/>
      <c r="N5" s="133"/>
      <c r="O5" s="133"/>
      <c r="P5" s="133"/>
      <c r="Q5" s="133"/>
      <c r="R5" s="133"/>
      <c r="S5" s="133"/>
      <c r="T5" s="133"/>
      <c r="U5" s="133"/>
    </row>
    <row r="7" spans="1:22" ht="15.75" thickBot="1" x14ac:dyDescent="0.3"/>
    <row r="8" spans="1:22" ht="15.75" x14ac:dyDescent="0.25">
      <c r="A8" s="233" t="s">
        <v>4</v>
      </c>
      <c r="B8" s="228" t="s">
        <v>5</v>
      </c>
      <c r="C8" s="228" t="s">
        <v>6</v>
      </c>
      <c r="D8" s="240" t="s">
        <v>7</v>
      </c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2"/>
      <c r="T8" s="243" t="s">
        <v>8</v>
      </c>
      <c r="U8" s="246" t="s">
        <v>9</v>
      </c>
      <c r="V8" s="95"/>
    </row>
    <row r="9" spans="1:22" ht="15.75" x14ac:dyDescent="0.25">
      <c r="A9" s="234"/>
      <c r="B9" s="229"/>
      <c r="C9" s="229"/>
      <c r="D9" s="235" t="s">
        <v>10</v>
      </c>
      <c r="E9" s="236"/>
      <c r="F9" s="236"/>
      <c r="G9" s="236"/>
      <c r="H9" s="236"/>
      <c r="I9" s="239" t="s">
        <v>11</v>
      </c>
      <c r="J9" s="249" t="s">
        <v>12</v>
      </c>
      <c r="K9" s="249"/>
      <c r="L9" s="249"/>
      <c r="M9" s="249"/>
      <c r="N9" s="250"/>
      <c r="O9" s="249" t="s">
        <v>13</v>
      </c>
      <c r="P9" s="249"/>
      <c r="Q9" s="249"/>
      <c r="R9" s="249"/>
      <c r="S9" s="250"/>
      <c r="T9" s="244"/>
      <c r="U9" s="247"/>
      <c r="V9" s="95"/>
    </row>
    <row r="10" spans="1:22" ht="15.75" x14ac:dyDescent="0.25">
      <c r="A10" s="234"/>
      <c r="B10" s="229"/>
      <c r="C10" s="229"/>
      <c r="D10" s="229" t="s">
        <v>14</v>
      </c>
      <c r="E10" s="235" t="s">
        <v>15</v>
      </c>
      <c r="F10" s="236"/>
      <c r="G10" s="236"/>
      <c r="H10" s="236"/>
      <c r="I10" s="239"/>
      <c r="J10" s="251" t="s">
        <v>14</v>
      </c>
      <c r="K10" s="235" t="s">
        <v>15</v>
      </c>
      <c r="L10" s="236"/>
      <c r="M10" s="236"/>
      <c r="N10" s="236"/>
      <c r="O10" s="229" t="s">
        <v>16</v>
      </c>
      <c r="P10" s="235" t="s">
        <v>15</v>
      </c>
      <c r="Q10" s="236"/>
      <c r="R10" s="236"/>
      <c r="S10" s="236"/>
      <c r="T10" s="244"/>
      <c r="U10" s="247"/>
      <c r="V10" s="96"/>
    </row>
    <row r="11" spans="1:22" ht="69" x14ac:dyDescent="0.25">
      <c r="A11" s="234"/>
      <c r="B11" s="229"/>
      <c r="C11" s="229"/>
      <c r="D11" s="229"/>
      <c r="E11" s="103" t="s">
        <v>17</v>
      </c>
      <c r="F11" s="104" t="s">
        <v>18</v>
      </c>
      <c r="G11" s="105" t="s">
        <v>19</v>
      </c>
      <c r="H11" s="106" t="s">
        <v>20</v>
      </c>
      <c r="I11" s="239"/>
      <c r="J11" s="251"/>
      <c r="K11" s="103" t="s">
        <v>17</v>
      </c>
      <c r="L11" s="128" t="s">
        <v>18</v>
      </c>
      <c r="M11" s="107" t="s">
        <v>19</v>
      </c>
      <c r="N11" s="106" t="s">
        <v>20</v>
      </c>
      <c r="O11" s="229"/>
      <c r="P11" s="103" t="s">
        <v>17</v>
      </c>
      <c r="Q11" s="128" t="s">
        <v>18</v>
      </c>
      <c r="R11" s="107" t="s">
        <v>19</v>
      </c>
      <c r="S11" s="106" t="s">
        <v>20</v>
      </c>
      <c r="T11" s="245"/>
      <c r="U11" s="248"/>
      <c r="V11" s="96"/>
    </row>
    <row r="12" spans="1:22" x14ac:dyDescent="0.25">
      <c r="A12" s="116">
        <v>1</v>
      </c>
      <c r="B12" s="99">
        <v>2</v>
      </c>
      <c r="C12" s="99">
        <v>3</v>
      </c>
      <c r="D12" s="100">
        <v>4</v>
      </c>
      <c r="E12" s="100">
        <v>5</v>
      </c>
      <c r="F12" s="100">
        <v>6</v>
      </c>
      <c r="G12" s="100">
        <v>7</v>
      </c>
      <c r="H12" s="102">
        <v>8</v>
      </c>
      <c r="I12" s="102">
        <v>9</v>
      </c>
      <c r="J12" s="102">
        <v>10</v>
      </c>
      <c r="K12" s="102">
        <v>11</v>
      </c>
      <c r="L12" s="102">
        <v>12</v>
      </c>
      <c r="M12" s="101">
        <v>13</v>
      </c>
      <c r="N12" s="101">
        <v>14</v>
      </c>
      <c r="O12" s="101">
        <v>15</v>
      </c>
      <c r="P12" s="101">
        <v>16</v>
      </c>
      <c r="Q12" s="101">
        <v>17</v>
      </c>
      <c r="R12" s="101">
        <v>18</v>
      </c>
      <c r="S12" s="101">
        <v>19</v>
      </c>
      <c r="T12" s="101">
        <v>20</v>
      </c>
      <c r="U12" s="117">
        <v>21</v>
      </c>
      <c r="V12" s="97"/>
    </row>
    <row r="13" spans="1:22" x14ac:dyDescent="0.25">
      <c r="A13" s="230" t="s">
        <v>21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2"/>
      <c r="V13" s="97"/>
    </row>
    <row r="14" spans="1:22" ht="31.5" x14ac:dyDescent="0.25">
      <c r="A14" s="118" t="s">
        <v>22</v>
      </c>
      <c r="B14" s="125"/>
      <c r="C14" s="125"/>
      <c r="D14" s="115">
        <v>19089</v>
      </c>
      <c r="E14" s="115"/>
      <c r="F14" s="115">
        <v>19089</v>
      </c>
      <c r="G14" s="115"/>
      <c r="H14" s="129"/>
      <c r="I14" s="130">
        <v>19089</v>
      </c>
      <c r="J14" s="130">
        <v>18754.438999999998</v>
      </c>
      <c r="K14" s="114"/>
      <c r="L14" s="115">
        <v>18754.438999999998</v>
      </c>
      <c r="M14" s="115"/>
      <c r="N14" s="115"/>
      <c r="O14" s="115">
        <v>18754.438999999998</v>
      </c>
      <c r="P14" s="115"/>
      <c r="Q14" s="115">
        <v>18754.438999999998</v>
      </c>
      <c r="R14" s="115"/>
      <c r="S14" s="115"/>
      <c r="T14" s="120">
        <v>0.98247362355283141</v>
      </c>
      <c r="U14" s="121">
        <v>1</v>
      </c>
      <c r="V14" s="97"/>
    </row>
    <row r="15" spans="1:22" ht="362.25" x14ac:dyDescent="0.25">
      <c r="A15" s="110" t="s">
        <v>112</v>
      </c>
      <c r="B15" s="124"/>
      <c r="C15" s="124"/>
      <c r="D15" s="115">
        <v>17072.8</v>
      </c>
      <c r="E15" s="115"/>
      <c r="F15" s="115">
        <v>17072.8</v>
      </c>
      <c r="G15" s="115"/>
      <c r="H15" s="130"/>
      <c r="I15" s="130">
        <v>17072.8</v>
      </c>
      <c r="J15" s="130">
        <v>17012.141</v>
      </c>
      <c r="K15" s="115"/>
      <c r="L15" s="115">
        <v>17012.141</v>
      </c>
      <c r="M15" s="115"/>
      <c r="N15" s="115"/>
      <c r="O15" s="115">
        <v>17012.141</v>
      </c>
      <c r="P15" s="115"/>
      <c r="Q15" s="115">
        <v>17012.141</v>
      </c>
      <c r="R15" s="115"/>
      <c r="S15" s="115"/>
      <c r="T15" s="120">
        <v>0.99644703856426597</v>
      </c>
      <c r="U15" s="121">
        <v>1</v>
      </c>
      <c r="V15" s="98"/>
    </row>
    <row r="16" spans="1:22" ht="31.5" x14ac:dyDescent="0.25">
      <c r="A16" s="118" t="s">
        <v>22</v>
      </c>
      <c r="B16" s="126"/>
      <c r="C16" s="126"/>
      <c r="D16" s="108"/>
      <c r="E16" s="108"/>
      <c r="F16" s="108"/>
      <c r="G16" s="108"/>
      <c r="H16" s="131"/>
      <c r="I16" s="131"/>
      <c r="J16" s="131"/>
      <c r="K16" s="108"/>
      <c r="L16" s="108"/>
      <c r="M16" s="108"/>
      <c r="N16" s="108"/>
      <c r="O16" s="108"/>
      <c r="P16" s="108"/>
      <c r="Q16" s="108"/>
      <c r="R16" s="108"/>
      <c r="S16" s="108"/>
      <c r="T16" s="120"/>
      <c r="U16" s="121"/>
      <c r="V16" s="109"/>
    </row>
    <row r="17" spans="1:22" ht="267.75" x14ac:dyDescent="0.25">
      <c r="A17" s="111" t="s">
        <v>113</v>
      </c>
      <c r="B17" s="124">
        <v>41671</v>
      </c>
      <c r="C17" s="124">
        <v>41760</v>
      </c>
      <c r="D17" s="115">
        <v>15089</v>
      </c>
      <c r="E17" s="115"/>
      <c r="F17" s="115">
        <v>15089</v>
      </c>
      <c r="G17" s="115"/>
      <c r="H17" s="130"/>
      <c r="I17" s="130">
        <v>15089</v>
      </c>
      <c r="J17" s="130">
        <v>15028.341</v>
      </c>
      <c r="K17" s="115"/>
      <c r="L17" s="115">
        <v>15028.341</v>
      </c>
      <c r="M17" s="115"/>
      <c r="N17" s="115"/>
      <c r="O17" s="115">
        <v>15028.341</v>
      </c>
      <c r="P17" s="115"/>
      <c r="Q17" s="115">
        <v>15028.341</v>
      </c>
      <c r="R17" s="115"/>
      <c r="S17" s="115"/>
      <c r="T17" s="120">
        <v>0.99597991914639805</v>
      </c>
      <c r="U17" s="121">
        <v>1</v>
      </c>
      <c r="V17" s="95"/>
    </row>
    <row r="18" spans="1:22" ht="236.25" x14ac:dyDescent="0.25">
      <c r="A18" s="111" t="s">
        <v>114</v>
      </c>
      <c r="B18" s="124">
        <v>41760</v>
      </c>
      <c r="C18" s="124">
        <v>41821</v>
      </c>
      <c r="D18" s="115">
        <v>1983.8</v>
      </c>
      <c r="E18" s="115"/>
      <c r="F18" s="115">
        <v>1983.8</v>
      </c>
      <c r="G18" s="115"/>
      <c r="H18" s="130"/>
      <c r="I18" s="130">
        <v>1983.8</v>
      </c>
      <c r="J18" s="130">
        <v>1983.8</v>
      </c>
      <c r="K18" s="115"/>
      <c r="L18" s="115">
        <v>1983.8</v>
      </c>
      <c r="M18" s="115"/>
      <c r="N18" s="115"/>
      <c r="O18" s="115">
        <v>1983.8</v>
      </c>
      <c r="P18" s="115"/>
      <c r="Q18" s="115">
        <v>1983.8</v>
      </c>
      <c r="R18" s="115"/>
      <c r="S18" s="115"/>
      <c r="T18" s="120">
        <v>1</v>
      </c>
      <c r="U18" s="121">
        <v>1</v>
      </c>
      <c r="V18" s="95"/>
    </row>
    <row r="19" spans="1:22" ht="315" x14ac:dyDescent="0.25">
      <c r="A19" s="110" t="s">
        <v>115</v>
      </c>
      <c r="B19" s="124"/>
      <c r="C19" s="124"/>
      <c r="D19" s="115">
        <v>416.20000000000005</v>
      </c>
      <c r="E19" s="115"/>
      <c r="F19" s="115">
        <v>416.20000000000005</v>
      </c>
      <c r="G19" s="115"/>
      <c r="H19" s="130"/>
      <c r="I19" s="130">
        <v>416.20000000000005</v>
      </c>
      <c r="J19" s="130">
        <v>243.65599999999998</v>
      </c>
      <c r="K19" s="115"/>
      <c r="L19" s="115">
        <v>243.65599999999998</v>
      </c>
      <c r="M19" s="115"/>
      <c r="N19" s="115"/>
      <c r="O19" s="115">
        <v>243.65599999999998</v>
      </c>
      <c r="P19" s="115"/>
      <c r="Q19" s="115">
        <v>243.65599999999998</v>
      </c>
      <c r="R19" s="115"/>
      <c r="S19" s="115"/>
      <c r="T19" s="120">
        <v>0.58543008169149435</v>
      </c>
      <c r="U19" s="121">
        <v>1</v>
      </c>
      <c r="V19" s="109"/>
    </row>
    <row r="20" spans="1:22" ht="31.5" x14ac:dyDescent="0.25">
      <c r="A20" s="118" t="s">
        <v>22</v>
      </c>
      <c r="B20" s="126"/>
      <c r="C20" s="126"/>
      <c r="D20" s="108"/>
      <c r="E20" s="108"/>
      <c r="F20" s="108"/>
      <c r="G20" s="108"/>
      <c r="H20" s="131"/>
      <c r="I20" s="131"/>
      <c r="J20" s="131"/>
      <c r="K20" s="108"/>
      <c r="L20" s="108"/>
      <c r="M20" s="108"/>
      <c r="N20" s="108"/>
      <c r="O20" s="108"/>
      <c r="P20" s="108"/>
      <c r="Q20" s="108"/>
      <c r="R20" s="108"/>
      <c r="S20" s="108"/>
      <c r="T20" s="120"/>
      <c r="U20" s="121"/>
      <c r="V20" s="109"/>
    </row>
    <row r="21" spans="1:22" ht="157.5" x14ac:dyDescent="0.25">
      <c r="A21" s="111" t="s">
        <v>116</v>
      </c>
      <c r="B21" s="124">
        <v>41883</v>
      </c>
      <c r="C21" s="124">
        <v>41974</v>
      </c>
      <c r="D21" s="115">
        <v>165.3</v>
      </c>
      <c r="E21" s="115"/>
      <c r="F21" s="115">
        <v>165.3</v>
      </c>
      <c r="G21" s="115"/>
      <c r="H21" s="130"/>
      <c r="I21" s="130">
        <v>165.3</v>
      </c>
      <c r="J21" s="130">
        <v>135.24599999999998</v>
      </c>
      <c r="K21" s="115"/>
      <c r="L21" s="115">
        <v>135.24599999999998</v>
      </c>
      <c r="M21" s="115"/>
      <c r="N21" s="115"/>
      <c r="O21" s="115">
        <v>135.24599999999998</v>
      </c>
      <c r="P21" s="115"/>
      <c r="Q21" s="115">
        <v>135.24599999999998</v>
      </c>
      <c r="R21" s="115"/>
      <c r="S21" s="115"/>
      <c r="T21" s="120">
        <v>0.81818511796733195</v>
      </c>
      <c r="U21" s="121">
        <v>1</v>
      </c>
      <c r="V21" s="109"/>
    </row>
    <row r="22" spans="1:22" ht="110.25" x14ac:dyDescent="0.25">
      <c r="A22" s="110" t="s">
        <v>117</v>
      </c>
      <c r="B22" s="124">
        <v>41944</v>
      </c>
      <c r="C22" s="124">
        <v>41944</v>
      </c>
      <c r="D22" s="115">
        <v>250.9</v>
      </c>
      <c r="E22" s="115"/>
      <c r="F22" s="115">
        <v>250.9</v>
      </c>
      <c r="G22" s="115"/>
      <c r="H22" s="130"/>
      <c r="I22" s="130">
        <v>250.9</v>
      </c>
      <c r="J22" s="130">
        <v>108.41</v>
      </c>
      <c r="K22" s="115"/>
      <c r="L22" s="115">
        <v>108.41</v>
      </c>
      <c r="M22" s="115"/>
      <c r="N22" s="115"/>
      <c r="O22" s="115">
        <v>108.41</v>
      </c>
      <c r="P22" s="115"/>
      <c r="Q22" s="115">
        <v>108.41</v>
      </c>
      <c r="R22" s="115"/>
      <c r="S22" s="115"/>
      <c r="T22" s="120">
        <v>0.43208449581506575</v>
      </c>
      <c r="U22" s="121">
        <v>1</v>
      </c>
      <c r="V22" s="98"/>
    </row>
    <row r="23" spans="1:22" ht="283.5" x14ac:dyDescent="0.25">
      <c r="A23" s="110" t="s">
        <v>118</v>
      </c>
      <c r="B23" s="124"/>
      <c r="C23" s="124"/>
      <c r="D23" s="115">
        <v>1600</v>
      </c>
      <c r="E23" s="115"/>
      <c r="F23" s="115">
        <v>1600</v>
      </c>
      <c r="G23" s="115"/>
      <c r="H23" s="130"/>
      <c r="I23" s="130">
        <v>1600</v>
      </c>
      <c r="J23" s="130">
        <v>1498.6420000000001</v>
      </c>
      <c r="K23" s="115"/>
      <c r="L23" s="115">
        <v>1498.6420000000001</v>
      </c>
      <c r="M23" s="115"/>
      <c r="N23" s="115"/>
      <c r="O23" s="115">
        <v>1498.6420000000001</v>
      </c>
      <c r="P23" s="115"/>
      <c r="Q23" s="115">
        <v>1498.6420000000001</v>
      </c>
      <c r="R23" s="115"/>
      <c r="S23" s="115"/>
      <c r="T23" s="120">
        <v>0.93665125000000005</v>
      </c>
      <c r="U23" s="121">
        <v>1</v>
      </c>
      <c r="V23" s="95"/>
    </row>
    <row r="24" spans="1:22" ht="31.5" x14ac:dyDescent="0.25">
      <c r="A24" s="118" t="s">
        <v>22</v>
      </c>
      <c r="B24" s="126"/>
      <c r="C24" s="126"/>
      <c r="D24" s="108"/>
      <c r="E24" s="108"/>
      <c r="F24" s="108"/>
      <c r="G24" s="108"/>
      <c r="H24" s="131"/>
      <c r="I24" s="131"/>
      <c r="J24" s="131"/>
      <c r="K24" s="108"/>
      <c r="L24" s="108"/>
      <c r="M24" s="108"/>
      <c r="N24" s="108"/>
      <c r="O24" s="108"/>
      <c r="P24" s="108"/>
      <c r="Q24" s="108"/>
      <c r="R24" s="108"/>
      <c r="S24" s="108"/>
      <c r="T24" s="120"/>
      <c r="U24" s="121"/>
      <c r="V24" s="109"/>
    </row>
    <row r="25" spans="1:22" ht="299.25" x14ac:dyDescent="0.25">
      <c r="A25" s="112" t="s">
        <v>119</v>
      </c>
      <c r="B25" s="124">
        <v>41883</v>
      </c>
      <c r="C25" s="124">
        <v>41944</v>
      </c>
      <c r="D25" s="115">
        <v>56.3</v>
      </c>
      <c r="E25" s="115"/>
      <c r="F25" s="115">
        <v>56.3</v>
      </c>
      <c r="G25" s="115"/>
      <c r="H25" s="130"/>
      <c r="I25" s="130">
        <v>56.3</v>
      </c>
      <c r="J25" s="130">
        <v>34.58</v>
      </c>
      <c r="K25" s="115"/>
      <c r="L25" s="115">
        <v>34.58</v>
      </c>
      <c r="M25" s="115"/>
      <c r="N25" s="115"/>
      <c r="O25" s="115">
        <v>34.58</v>
      </c>
      <c r="P25" s="115"/>
      <c r="Q25" s="115">
        <v>34.58</v>
      </c>
      <c r="R25" s="115"/>
      <c r="S25" s="115"/>
      <c r="T25" s="120">
        <v>0.61420959147424514</v>
      </c>
      <c r="U25" s="121">
        <v>1</v>
      </c>
      <c r="V25" s="109"/>
    </row>
    <row r="26" spans="1:22" ht="204.75" x14ac:dyDescent="0.25">
      <c r="A26" s="112" t="s">
        <v>120</v>
      </c>
      <c r="B26" s="124">
        <v>41883</v>
      </c>
      <c r="C26" s="124">
        <v>41974</v>
      </c>
      <c r="D26" s="115">
        <v>343.7</v>
      </c>
      <c r="E26" s="115"/>
      <c r="F26" s="115">
        <v>343.7</v>
      </c>
      <c r="G26" s="115"/>
      <c r="H26" s="130"/>
      <c r="I26" s="130">
        <v>343.7</v>
      </c>
      <c r="J26" s="130">
        <v>287.7</v>
      </c>
      <c r="K26" s="115"/>
      <c r="L26" s="115">
        <v>287.7</v>
      </c>
      <c r="M26" s="115"/>
      <c r="N26" s="115"/>
      <c r="O26" s="115">
        <v>287.7</v>
      </c>
      <c r="P26" s="115"/>
      <c r="Q26" s="115">
        <v>287.7</v>
      </c>
      <c r="R26" s="115"/>
      <c r="S26" s="115"/>
      <c r="T26" s="120">
        <v>0.83706720977596738</v>
      </c>
      <c r="U26" s="121">
        <v>1</v>
      </c>
      <c r="V26" s="109"/>
    </row>
    <row r="27" spans="1:22" ht="409.6" thickBot="1" x14ac:dyDescent="0.3">
      <c r="A27" s="113" t="s">
        <v>121</v>
      </c>
      <c r="B27" s="127">
        <v>41671</v>
      </c>
      <c r="C27" s="127">
        <v>41730</v>
      </c>
      <c r="D27" s="119">
        <v>1200</v>
      </c>
      <c r="E27" s="119"/>
      <c r="F27" s="119">
        <v>1200</v>
      </c>
      <c r="G27" s="119"/>
      <c r="H27" s="132"/>
      <c r="I27" s="132">
        <v>1200</v>
      </c>
      <c r="J27" s="132">
        <v>1176.3620000000001</v>
      </c>
      <c r="K27" s="119"/>
      <c r="L27" s="119">
        <v>1176.3620000000001</v>
      </c>
      <c r="M27" s="119"/>
      <c r="N27" s="119"/>
      <c r="O27" s="119">
        <v>1176.3620000000001</v>
      </c>
      <c r="P27" s="119"/>
      <c r="Q27" s="119">
        <v>1176.3620000000001</v>
      </c>
      <c r="R27" s="119"/>
      <c r="S27" s="119"/>
      <c r="T27" s="122">
        <v>0.98030166666666674</v>
      </c>
      <c r="U27" s="123">
        <v>1</v>
      </c>
      <c r="V27" s="98"/>
    </row>
  </sheetData>
  <mergeCells count="22">
    <mergeCell ref="A13:U13"/>
    <mergeCell ref="O10:O11"/>
    <mergeCell ref="A8:A11"/>
    <mergeCell ref="K10:N10"/>
    <mergeCell ref="I9:I11"/>
    <mergeCell ref="D8:S8"/>
    <mergeCell ref="T8:T11"/>
    <mergeCell ref="U8:U11"/>
    <mergeCell ref="D9:H9"/>
    <mergeCell ref="J9:N9"/>
    <mergeCell ref="O9:S9"/>
    <mergeCell ref="D10:D11"/>
    <mergeCell ref="E10:H10"/>
    <mergeCell ref="J10:J11"/>
    <mergeCell ref="A1:U1"/>
    <mergeCell ref="A2:U2"/>
    <mergeCell ref="A3:U3"/>
    <mergeCell ref="A5:C5"/>
    <mergeCell ref="A4:U4"/>
    <mergeCell ref="P10:S10"/>
    <mergeCell ref="C8:C11"/>
    <mergeCell ref="B8:B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6"/>
  <sheetViews>
    <sheetView topLeftCell="A4" workbookViewId="0">
      <selection activeCell="A10" sqref="A10:X16"/>
    </sheetView>
  </sheetViews>
  <sheetFormatPr defaultRowHeight="15" x14ac:dyDescent="0.25"/>
  <cols>
    <col min="12" max="12" width="10.85546875" customWidth="1"/>
  </cols>
  <sheetData>
    <row r="2" spans="1:24" ht="48.75" customHeight="1" x14ac:dyDescent="0.25">
      <c r="A2" s="278" t="s">
        <v>175</v>
      </c>
      <c r="B2" s="278"/>
      <c r="C2" s="278"/>
      <c r="D2" s="278"/>
      <c r="E2" s="278"/>
      <c r="F2" s="278"/>
      <c r="G2" s="278"/>
      <c r="H2" s="278"/>
      <c r="I2" s="278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</row>
    <row r="4" spans="1:24" ht="15.75" x14ac:dyDescent="0.25">
      <c r="A4" s="280" t="s">
        <v>176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</row>
    <row r="5" spans="1:24" ht="15.75" x14ac:dyDescent="0.25">
      <c r="A5" s="280" t="s">
        <v>177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</row>
    <row r="10" spans="1:24" x14ac:dyDescent="0.25">
      <c r="A10" s="297" t="s">
        <v>124</v>
      </c>
      <c r="B10" s="288" t="s">
        <v>125</v>
      </c>
      <c r="C10" s="289"/>
      <c r="D10" s="289"/>
      <c r="E10" s="289"/>
      <c r="F10" s="290"/>
      <c r="G10" s="300" t="s">
        <v>126</v>
      </c>
      <c r="H10" s="297" t="s">
        <v>5</v>
      </c>
      <c r="I10" s="297" t="s">
        <v>6</v>
      </c>
      <c r="J10" s="288" t="s">
        <v>10</v>
      </c>
      <c r="K10" s="289"/>
      <c r="L10" s="290"/>
      <c r="M10" s="287" t="s">
        <v>127</v>
      </c>
      <c r="N10" s="281" t="s">
        <v>128</v>
      </c>
      <c r="O10" s="282"/>
      <c r="P10" s="282"/>
      <c r="Q10" s="282"/>
      <c r="R10" s="282"/>
      <c r="S10" s="282"/>
      <c r="T10" s="281" t="s">
        <v>129</v>
      </c>
      <c r="U10" s="282"/>
      <c r="V10" s="282"/>
      <c r="W10" s="287" t="s">
        <v>130</v>
      </c>
      <c r="X10" s="287" t="s">
        <v>131</v>
      </c>
    </row>
    <row r="11" spans="1:24" x14ac:dyDescent="0.25">
      <c r="A11" s="298"/>
      <c r="B11" s="291"/>
      <c r="C11" s="292"/>
      <c r="D11" s="292"/>
      <c r="E11" s="292"/>
      <c r="F11" s="293"/>
      <c r="G11" s="301"/>
      <c r="H11" s="298"/>
      <c r="I11" s="298"/>
      <c r="J11" s="291"/>
      <c r="K11" s="292"/>
      <c r="L11" s="293"/>
      <c r="M11" s="287"/>
      <c r="N11" s="283"/>
      <c r="O11" s="284"/>
      <c r="P11" s="284"/>
      <c r="Q11" s="284"/>
      <c r="R11" s="284"/>
      <c r="S11" s="284"/>
      <c r="T11" s="283"/>
      <c r="U11" s="284"/>
      <c r="V11" s="284"/>
      <c r="W11" s="287"/>
      <c r="X11" s="287"/>
    </row>
    <row r="12" spans="1:24" x14ac:dyDescent="0.25">
      <c r="A12" s="298"/>
      <c r="B12" s="303"/>
      <c r="C12" s="304"/>
      <c r="D12" s="304"/>
      <c r="E12" s="304"/>
      <c r="F12" s="305"/>
      <c r="G12" s="301"/>
      <c r="H12" s="298"/>
      <c r="I12" s="298"/>
      <c r="J12" s="291"/>
      <c r="K12" s="292"/>
      <c r="L12" s="293"/>
      <c r="M12" s="287"/>
      <c r="N12" s="285"/>
      <c r="O12" s="286"/>
      <c r="P12" s="286"/>
      <c r="Q12" s="286"/>
      <c r="R12" s="286"/>
      <c r="S12" s="286"/>
      <c r="T12" s="285"/>
      <c r="U12" s="286"/>
      <c r="V12" s="286"/>
      <c r="W12" s="287"/>
      <c r="X12" s="287"/>
    </row>
    <row r="13" spans="1:24" ht="38.25" x14ac:dyDescent="0.25">
      <c r="A13" s="299"/>
      <c r="B13" s="139" t="s">
        <v>132</v>
      </c>
      <c r="C13" s="139" t="s">
        <v>133</v>
      </c>
      <c r="D13" s="139" t="s">
        <v>134</v>
      </c>
      <c r="E13" s="139" t="s">
        <v>135</v>
      </c>
      <c r="F13" s="139" t="s">
        <v>136</v>
      </c>
      <c r="G13" s="302"/>
      <c r="H13" s="299"/>
      <c r="I13" s="299"/>
      <c r="J13" s="140" t="s">
        <v>16</v>
      </c>
      <c r="K13" s="139" t="s">
        <v>17</v>
      </c>
      <c r="L13" s="139" t="s">
        <v>18</v>
      </c>
      <c r="M13" s="287"/>
      <c r="N13" s="141" t="s">
        <v>16</v>
      </c>
      <c r="O13" s="139" t="s">
        <v>137</v>
      </c>
      <c r="P13" s="142" t="s">
        <v>138</v>
      </c>
      <c r="Q13" s="139" t="s">
        <v>139</v>
      </c>
      <c r="R13" s="139" t="s">
        <v>17</v>
      </c>
      <c r="S13" s="139" t="s">
        <v>18</v>
      </c>
      <c r="T13" s="141" t="s">
        <v>16</v>
      </c>
      <c r="U13" s="139" t="s">
        <v>17</v>
      </c>
      <c r="V13" s="143" t="s">
        <v>18</v>
      </c>
      <c r="W13" s="287"/>
      <c r="X13" s="287"/>
    </row>
    <row r="14" spans="1:24" x14ac:dyDescent="0.25">
      <c r="A14" s="139">
        <v>1</v>
      </c>
      <c r="B14" s="142">
        <v>2</v>
      </c>
      <c r="C14" s="142">
        <v>3</v>
      </c>
      <c r="D14" s="142">
        <v>4</v>
      </c>
      <c r="E14" s="142">
        <v>5</v>
      </c>
      <c r="F14" s="142">
        <v>6</v>
      </c>
      <c r="G14" s="144"/>
      <c r="H14" s="142">
        <v>2</v>
      </c>
      <c r="I14" s="142">
        <v>2</v>
      </c>
      <c r="J14" s="142">
        <v>4</v>
      </c>
      <c r="K14" s="142">
        <v>5</v>
      </c>
      <c r="L14" s="142">
        <v>6</v>
      </c>
      <c r="M14" s="142">
        <v>7</v>
      </c>
      <c r="N14" s="142">
        <v>8</v>
      </c>
      <c r="O14" s="142">
        <v>9</v>
      </c>
      <c r="P14" s="142">
        <v>10</v>
      </c>
      <c r="Q14" s="142">
        <v>11</v>
      </c>
      <c r="R14" s="142">
        <v>9</v>
      </c>
      <c r="S14" s="142">
        <v>10</v>
      </c>
      <c r="T14" s="142">
        <v>11</v>
      </c>
      <c r="U14" s="142">
        <v>12</v>
      </c>
      <c r="V14" s="142">
        <v>13</v>
      </c>
      <c r="W14" s="142">
        <v>14</v>
      </c>
      <c r="X14" s="142">
        <v>15</v>
      </c>
    </row>
    <row r="15" spans="1:24" x14ac:dyDescent="0.25">
      <c r="A15" s="145" t="s">
        <v>140</v>
      </c>
      <c r="B15" s="146"/>
      <c r="C15" s="146"/>
      <c r="D15" s="146"/>
      <c r="E15" s="146"/>
      <c r="F15" s="146"/>
      <c r="G15" s="147"/>
      <c r="H15" s="146"/>
      <c r="I15" s="146"/>
      <c r="J15" s="148">
        <v>117201.60000000001</v>
      </c>
      <c r="K15" s="148">
        <v>16319.6</v>
      </c>
      <c r="L15" s="148">
        <v>100882</v>
      </c>
      <c r="M15" s="148">
        <v>117201.59999999999</v>
      </c>
      <c r="N15" s="148">
        <v>113697.2</v>
      </c>
      <c r="O15" s="148">
        <v>45115.5</v>
      </c>
      <c r="P15" s="148">
        <v>592.58418361611007</v>
      </c>
      <c r="Q15" s="148">
        <v>0</v>
      </c>
      <c r="R15" s="148">
        <v>16248.7</v>
      </c>
      <c r="S15" s="148">
        <v>97448.5</v>
      </c>
      <c r="T15" s="148">
        <v>113697.2</v>
      </c>
      <c r="U15" s="148">
        <v>16248.7</v>
      </c>
      <c r="V15" s="148">
        <v>97448.5</v>
      </c>
      <c r="W15" s="148">
        <v>97.009938430874669</v>
      </c>
      <c r="X15" s="148">
        <v>100</v>
      </c>
    </row>
    <row r="16" spans="1:24" x14ac:dyDescent="0.25">
      <c r="A16" s="294" t="s">
        <v>141</v>
      </c>
      <c r="B16" s="295"/>
      <c r="C16" s="295"/>
      <c r="D16" s="295"/>
      <c r="E16" s="295"/>
      <c r="F16" s="295"/>
      <c r="G16" s="295"/>
      <c r="H16" s="295"/>
      <c r="I16" s="296"/>
      <c r="J16" s="149">
        <v>39325.699999999997</v>
      </c>
      <c r="K16" s="149">
        <v>0</v>
      </c>
      <c r="L16" s="149">
        <v>39325.699999999997</v>
      </c>
      <c r="M16" s="149">
        <v>39325.699999999997</v>
      </c>
      <c r="N16" s="149">
        <v>38894.6</v>
      </c>
      <c r="O16" s="149">
        <v>4925.5</v>
      </c>
      <c r="P16" s="149">
        <v>199.13287326575951</v>
      </c>
      <c r="Q16" s="149">
        <v>0</v>
      </c>
      <c r="R16" s="149">
        <v>0</v>
      </c>
      <c r="S16" s="149">
        <v>38894.6</v>
      </c>
      <c r="T16" s="149">
        <v>38894.6</v>
      </c>
      <c r="U16" s="149">
        <v>0</v>
      </c>
      <c r="V16" s="149">
        <v>38894.6</v>
      </c>
      <c r="W16" s="150">
        <v>98.903770307966553</v>
      </c>
      <c r="X16" s="150">
        <v>100</v>
      </c>
    </row>
    <row r="17" spans="1:26" ht="140.25" x14ac:dyDescent="0.25">
      <c r="A17" s="151" t="s">
        <v>142</v>
      </c>
      <c r="B17" s="152" t="s">
        <v>143</v>
      </c>
      <c r="C17" s="152" t="s">
        <v>144</v>
      </c>
      <c r="D17" s="142">
        <v>10</v>
      </c>
      <c r="E17" s="142">
        <v>5236500</v>
      </c>
      <c r="F17" s="142">
        <v>244</v>
      </c>
      <c r="G17" s="144"/>
      <c r="H17" s="142"/>
      <c r="I17" s="142"/>
      <c r="J17" s="153"/>
      <c r="K17" s="153"/>
      <c r="L17" s="153">
        <v>0</v>
      </c>
      <c r="M17" s="153"/>
      <c r="N17" s="153"/>
      <c r="O17" s="153"/>
      <c r="P17" s="153"/>
      <c r="Q17" s="153"/>
      <c r="R17" s="153"/>
      <c r="S17" s="154">
        <v>0</v>
      </c>
      <c r="T17" s="154">
        <v>0</v>
      </c>
      <c r="U17" s="153"/>
      <c r="V17" s="149">
        <v>0</v>
      </c>
      <c r="W17" s="150" t="e">
        <v>#DIV/0!</v>
      </c>
      <c r="X17" s="150" t="e">
        <v>#DIV/0!</v>
      </c>
    </row>
    <row r="18" spans="1:26" ht="191.25" x14ac:dyDescent="0.25">
      <c r="A18" s="151" t="s">
        <v>145</v>
      </c>
      <c r="B18" s="152" t="s">
        <v>143</v>
      </c>
      <c r="C18" s="152" t="s">
        <v>144</v>
      </c>
      <c r="D18" s="142">
        <v>10</v>
      </c>
      <c r="E18" s="142">
        <v>5236500</v>
      </c>
      <c r="F18" s="142">
        <v>244</v>
      </c>
      <c r="G18" s="139" t="s">
        <v>146</v>
      </c>
      <c r="H18" s="142">
        <v>2012</v>
      </c>
      <c r="I18" s="142">
        <v>2014</v>
      </c>
      <c r="J18" s="153">
        <v>20659</v>
      </c>
      <c r="K18" s="153"/>
      <c r="L18" s="153">
        <v>20659</v>
      </c>
      <c r="M18" s="153">
        <v>20659</v>
      </c>
      <c r="N18" s="153">
        <v>20535.900000000001</v>
      </c>
      <c r="O18" s="153">
        <v>4076</v>
      </c>
      <c r="P18" s="153">
        <v>99.404133791567844</v>
      </c>
      <c r="Q18" s="153"/>
      <c r="R18" s="153"/>
      <c r="S18" s="154">
        <v>20535.900000000001</v>
      </c>
      <c r="T18" s="154">
        <v>20535.900000000001</v>
      </c>
      <c r="U18" s="153"/>
      <c r="V18" s="153">
        <v>20535.900000000001</v>
      </c>
      <c r="W18" s="150">
        <v>99.404133791567844</v>
      </c>
      <c r="X18" s="150">
        <v>100</v>
      </c>
    </row>
    <row r="19" spans="1:26" ht="102" x14ac:dyDescent="0.25">
      <c r="A19" s="151" t="s">
        <v>147</v>
      </c>
      <c r="B19" s="152" t="s">
        <v>143</v>
      </c>
      <c r="C19" s="152" t="s">
        <v>144</v>
      </c>
      <c r="D19" s="142">
        <v>10</v>
      </c>
      <c r="E19" s="142">
        <v>5236500</v>
      </c>
      <c r="F19" s="142">
        <v>244</v>
      </c>
      <c r="G19" s="155"/>
      <c r="H19" s="142">
        <v>2012</v>
      </c>
      <c r="I19" s="142">
        <v>2014</v>
      </c>
      <c r="J19" s="149">
        <v>10888.2</v>
      </c>
      <c r="K19" s="149"/>
      <c r="L19" s="149">
        <v>10888.2</v>
      </c>
      <c r="M19" s="149">
        <v>10888.2</v>
      </c>
      <c r="N19" s="149">
        <v>10601.3</v>
      </c>
      <c r="O19" s="149">
        <v>0</v>
      </c>
      <c r="P19" s="149">
        <v>0</v>
      </c>
      <c r="Q19" s="149">
        <v>0</v>
      </c>
      <c r="R19" s="149">
        <v>0</v>
      </c>
      <c r="S19" s="149">
        <v>10601.3</v>
      </c>
      <c r="T19" s="149">
        <v>10601.3</v>
      </c>
      <c r="U19" s="149">
        <v>0</v>
      </c>
      <c r="V19" s="149">
        <v>10601.3</v>
      </c>
      <c r="W19" s="150">
        <v>97.365037379915861</v>
      </c>
      <c r="X19" s="150">
        <v>100</v>
      </c>
    </row>
    <row r="20" spans="1:26" ht="114.75" x14ac:dyDescent="0.25">
      <c r="A20" s="156" t="s">
        <v>147</v>
      </c>
      <c r="B20" s="152"/>
      <c r="C20" s="152"/>
      <c r="D20" s="142"/>
      <c r="E20" s="142"/>
      <c r="F20" s="142"/>
      <c r="G20" s="157" t="s">
        <v>148</v>
      </c>
      <c r="H20" s="142"/>
      <c r="I20" s="158"/>
      <c r="J20" s="159">
        <v>3216.3</v>
      </c>
      <c r="K20" s="159"/>
      <c r="L20" s="159">
        <v>3216.3</v>
      </c>
      <c r="M20" s="159">
        <v>3216.3</v>
      </c>
      <c r="N20" s="159">
        <v>3017.4</v>
      </c>
      <c r="O20" s="159"/>
      <c r="P20" s="159"/>
      <c r="Q20" s="159"/>
      <c r="R20" s="159"/>
      <c r="S20" s="160">
        <v>3017.4</v>
      </c>
      <c r="T20" s="160">
        <v>3017.4</v>
      </c>
      <c r="U20" s="159"/>
      <c r="V20" s="159">
        <v>3017.4</v>
      </c>
      <c r="W20" s="150">
        <v>93.815875384758883</v>
      </c>
      <c r="X20" s="150">
        <v>100</v>
      </c>
      <c r="Y20" s="136"/>
      <c r="Z20" s="136"/>
    </row>
    <row r="21" spans="1:26" ht="114.75" x14ac:dyDescent="0.25">
      <c r="A21" s="156" t="s">
        <v>147</v>
      </c>
      <c r="B21" s="152"/>
      <c r="C21" s="152"/>
      <c r="D21" s="142"/>
      <c r="E21" s="142"/>
      <c r="F21" s="142"/>
      <c r="G21" s="139" t="s">
        <v>149</v>
      </c>
      <c r="H21" s="142"/>
      <c r="I21" s="158"/>
      <c r="J21" s="159">
        <v>7671.9</v>
      </c>
      <c r="K21" s="159"/>
      <c r="L21" s="159">
        <v>7671.9</v>
      </c>
      <c r="M21" s="159">
        <v>7671.9</v>
      </c>
      <c r="N21" s="159">
        <v>7583.9</v>
      </c>
      <c r="O21" s="159"/>
      <c r="P21" s="159"/>
      <c r="Q21" s="159"/>
      <c r="R21" s="159"/>
      <c r="S21" s="160">
        <v>7583.9</v>
      </c>
      <c r="T21" s="160">
        <v>7583.9</v>
      </c>
      <c r="U21" s="159"/>
      <c r="V21" s="159">
        <v>7583.9</v>
      </c>
      <c r="W21" s="150">
        <v>98.85295689464148</v>
      </c>
      <c r="X21" s="150">
        <v>100</v>
      </c>
      <c r="Y21" s="136"/>
      <c r="Z21" s="136"/>
    </row>
    <row r="22" spans="1:26" ht="178.5" x14ac:dyDescent="0.25">
      <c r="A22" s="151" t="s">
        <v>150</v>
      </c>
      <c r="B22" s="152" t="s">
        <v>143</v>
      </c>
      <c r="C22" s="152" t="s">
        <v>144</v>
      </c>
      <c r="D22" s="142">
        <v>10</v>
      </c>
      <c r="E22" s="142">
        <v>5236500</v>
      </c>
      <c r="F22" s="142">
        <v>244</v>
      </c>
      <c r="G22" s="139" t="s">
        <v>149</v>
      </c>
      <c r="H22" s="142"/>
      <c r="I22" s="142"/>
      <c r="J22" s="159">
        <v>6412</v>
      </c>
      <c r="K22" s="153"/>
      <c r="L22" s="153">
        <v>0</v>
      </c>
      <c r="M22" s="153"/>
      <c r="N22" s="153">
        <v>0</v>
      </c>
      <c r="O22" s="153"/>
      <c r="P22" s="153" t="e">
        <v>#DIV/0!</v>
      </c>
      <c r="Q22" s="153"/>
      <c r="R22" s="153"/>
      <c r="S22" s="154"/>
      <c r="T22" s="154">
        <v>0</v>
      </c>
      <c r="U22" s="153"/>
      <c r="V22" s="153">
        <v>0</v>
      </c>
      <c r="W22" s="150"/>
      <c r="X22" s="150"/>
      <c r="Y22" s="135"/>
      <c r="Z22" s="135"/>
    </row>
    <row r="23" spans="1:26" ht="267.75" x14ac:dyDescent="0.25">
      <c r="A23" s="151" t="s">
        <v>151</v>
      </c>
      <c r="B23" s="152" t="s">
        <v>143</v>
      </c>
      <c r="C23" s="152" t="s">
        <v>144</v>
      </c>
      <c r="D23" s="142">
        <v>10</v>
      </c>
      <c r="E23" s="142">
        <v>5236500</v>
      </c>
      <c r="F23" s="142">
        <v>244</v>
      </c>
      <c r="G23" s="139" t="s">
        <v>149</v>
      </c>
      <c r="H23" s="142">
        <v>2013</v>
      </c>
      <c r="I23" s="142">
        <v>2014</v>
      </c>
      <c r="J23" s="153">
        <v>7778.5</v>
      </c>
      <c r="K23" s="153"/>
      <c r="L23" s="153">
        <v>7778.5</v>
      </c>
      <c r="M23" s="153">
        <v>7778.5</v>
      </c>
      <c r="N23" s="153">
        <v>7757.4</v>
      </c>
      <c r="O23" s="153">
        <v>849.5</v>
      </c>
      <c r="P23" s="153">
        <v>99.72873947419167</v>
      </c>
      <c r="Q23" s="153"/>
      <c r="R23" s="153"/>
      <c r="S23" s="154">
        <v>7757.4</v>
      </c>
      <c r="T23" s="154">
        <v>7757.4</v>
      </c>
      <c r="U23" s="153"/>
      <c r="V23" s="153">
        <v>7757.4</v>
      </c>
      <c r="W23" s="150">
        <v>99.72873947419167</v>
      </c>
      <c r="X23" s="150">
        <v>100</v>
      </c>
      <c r="Y23" s="135"/>
      <c r="Z23" s="137"/>
    </row>
    <row r="24" spans="1:26" x14ac:dyDescent="0.25">
      <c r="A24" s="294" t="s">
        <v>152</v>
      </c>
      <c r="B24" s="295"/>
      <c r="C24" s="295"/>
      <c r="D24" s="295"/>
      <c r="E24" s="295"/>
      <c r="F24" s="295"/>
      <c r="G24" s="295"/>
      <c r="H24" s="295"/>
      <c r="I24" s="296"/>
      <c r="J24" s="149">
        <v>17473.099999999999</v>
      </c>
      <c r="K24" s="149">
        <v>4500</v>
      </c>
      <c r="L24" s="149">
        <v>12973.1</v>
      </c>
      <c r="M24" s="149">
        <v>17473.099999999999</v>
      </c>
      <c r="N24" s="149">
        <v>16734.8</v>
      </c>
      <c r="O24" s="149">
        <v>0</v>
      </c>
      <c r="P24" s="149">
        <v>100</v>
      </c>
      <c r="Q24" s="149">
        <v>0</v>
      </c>
      <c r="R24" s="149">
        <v>4455</v>
      </c>
      <c r="S24" s="149">
        <v>12279.8</v>
      </c>
      <c r="T24" s="149">
        <v>16734.8</v>
      </c>
      <c r="U24" s="149">
        <v>4455</v>
      </c>
      <c r="V24" s="149">
        <v>12279.8</v>
      </c>
      <c r="W24" s="150">
        <v>95.774647887323951</v>
      </c>
      <c r="X24" s="150">
        <v>100</v>
      </c>
      <c r="Y24" s="135"/>
      <c r="Z24" s="135"/>
    </row>
    <row r="25" spans="1:26" ht="89.25" x14ac:dyDescent="0.25">
      <c r="A25" s="151" t="s">
        <v>153</v>
      </c>
      <c r="B25" s="152" t="s">
        <v>143</v>
      </c>
      <c r="C25" s="152" t="s">
        <v>144</v>
      </c>
      <c r="D25" s="142">
        <v>10</v>
      </c>
      <c r="E25" s="142">
        <v>5236500</v>
      </c>
      <c r="F25" s="142">
        <v>244</v>
      </c>
      <c r="G25" s="144"/>
      <c r="H25" s="142"/>
      <c r="I25" s="142"/>
      <c r="J25" s="153"/>
      <c r="K25" s="153"/>
      <c r="L25" s="149">
        <v>0</v>
      </c>
      <c r="M25" s="153"/>
      <c r="N25" s="153"/>
      <c r="O25" s="153"/>
      <c r="P25" s="153"/>
      <c r="Q25" s="153"/>
      <c r="R25" s="153"/>
      <c r="S25" s="150">
        <v>0</v>
      </c>
      <c r="T25" s="150">
        <v>0</v>
      </c>
      <c r="U25" s="153"/>
      <c r="V25" s="153"/>
      <c r="W25" s="150"/>
      <c r="X25" s="150" t="e">
        <v>#DIV/0!</v>
      </c>
      <c r="Y25" s="135"/>
      <c r="Z25" s="135"/>
    </row>
    <row r="26" spans="1:26" ht="409.5" x14ac:dyDescent="0.25">
      <c r="A26" s="151" t="s">
        <v>154</v>
      </c>
      <c r="B26" s="152" t="s">
        <v>143</v>
      </c>
      <c r="C26" s="152" t="s">
        <v>144</v>
      </c>
      <c r="D26" s="142">
        <v>10</v>
      </c>
      <c r="E26" s="142">
        <v>5236500</v>
      </c>
      <c r="F26" s="142">
        <v>244</v>
      </c>
      <c r="G26" s="144"/>
      <c r="H26" s="142"/>
      <c r="I26" s="142"/>
      <c r="J26" s="153"/>
      <c r="K26" s="153"/>
      <c r="L26" s="149">
        <v>0</v>
      </c>
      <c r="M26" s="153"/>
      <c r="N26" s="153"/>
      <c r="O26" s="153"/>
      <c r="P26" s="153"/>
      <c r="Q26" s="153"/>
      <c r="R26" s="153"/>
      <c r="S26" s="150">
        <v>0</v>
      </c>
      <c r="T26" s="150">
        <v>0</v>
      </c>
      <c r="U26" s="153"/>
      <c r="V26" s="153"/>
      <c r="W26" s="150"/>
      <c r="X26" s="150" t="e">
        <v>#DIV/0!</v>
      </c>
      <c r="Y26" s="135"/>
      <c r="Z26" s="135"/>
    </row>
    <row r="27" spans="1:26" ht="267.75" x14ac:dyDescent="0.25">
      <c r="A27" s="151" t="s">
        <v>155</v>
      </c>
      <c r="B27" s="152" t="s">
        <v>143</v>
      </c>
      <c r="C27" s="152" t="s">
        <v>144</v>
      </c>
      <c r="D27" s="142">
        <v>10</v>
      </c>
      <c r="E27" s="142">
        <v>5236500</v>
      </c>
      <c r="F27" s="142">
        <v>244</v>
      </c>
      <c r="G27" s="139" t="s">
        <v>156</v>
      </c>
      <c r="H27" s="142">
        <v>2012</v>
      </c>
      <c r="I27" s="142">
        <v>2014</v>
      </c>
      <c r="J27" s="153">
        <v>964.3</v>
      </c>
      <c r="K27" s="153"/>
      <c r="L27" s="153">
        <v>964.3</v>
      </c>
      <c r="M27" s="153">
        <v>964.3</v>
      </c>
      <c r="N27" s="153">
        <v>296.8</v>
      </c>
      <c r="O27" s="153"/>
      <c r="P27" s="153"/>
      <c r="Q27" s="153"/>
      <c r="R27" s="153"/>
      <c r="S27" s="154">
        <v>296.8</v>
      </c>
      <c r="T27" s="150">
        <v>296.8</v>
      </c>
      <c r="U27" s="153"/>
      <c r="V27" s="153">
        <v>296.8</v>
      </c>
      <c r="W27" s="150">
        <v>30.778803276988491</v>
      </c>
      <c r="X27" s="150">
        <v>100</v>
      </c>
      <c r="Y27" s="135"/>
      <c r="Z27" s="135"/>
    </row>
    <row r="28" spans="1:26" ht="267.75" x14ac:dyDescent="0.25">
      <c r="A28" s="151" t="s">
        <v>157</v>
      </c>
      <c r="B28" s="152" t="s">
        <v>143</v>
      </c>
      <c r="C28" s="152" t="s">
        <v>144</v>
      </c>
      <c r="D28" s="142">
        <v>10</v>
      </c>
      <c r="E28" s="142">
        <v>5235028</v>
      </c>
      <c r="F28" s="142">
        <v>244</v>
      </c>
      <c r="G28" s="144"/>
      <c r="H28" s="142">
        <v>2012</v>
      </c>
      <c r="I28" s="142">
        <v>2014</v>
      </c>
      <c r="J28" s="153">
        <v>4500</v>
      </c>
      <c r="K28" s="153">
        <v>4500</v>
      </c>
      <c r="L28" s="153"/>
      <c r="M28" s="153">
        <v>4500</v>
      </c>
      <c r="N28" s="153">
        <v>4455</v>
      </c>
      <c r="O28" s="153"/>
      <c r="P28" s="153">
        <v>0</v>
      </c>
      <c r="Q28" s="153"/>
      <c r="R28" s="153">
        <v>4455</v>
      </c>
      <c r="S28" s="154"/>
      <c r="T28" s="154">
        <v>4455</v>
      </c>
      <c r="U28" s="153">
        <v>4455</v>
      </c>
      <c r="V28" s="153"/>
      <c r="W28" s="150">
        <v>99</v>
      </c>
      <c r="X28" s="150">
        <v>100</v>
      </c>
      <c r="Y28" s="135"/>
      <c r="Z28" s="135"/>
    </row>
    <row r="29" spans="1:26" ht="216.75" x14ac:dyDescent="0.25">
      <c r="A29" s="151" t="s">
        <v>158</v>
      </c>
      <c r="B29" s="152" t="s">
        <v>143</v>
      </c>
      <c r="C29" s="152" t="s">
        <v>144</v>
      </c>
      <c r="D29" s="142">
        <v>10</v>
      </c>
      <c r="E29" s="142">
        <v>5236500</v>
      </c>
      <c r="F29" s="142">
        <v>244</v>
      </c>
      <c r="G29" s="144"/>
      <c r="H29" s="142"/>
      <c r="I29" s="142"/>
      <c r="J29" s="153">
        <v>0</v>
      </c>
      <c r="K29" s="153"/>
      <c r="L29" s="153"/>
      <c r="M29" s="153"/>
      <c r="N29" s="153"/>
      <c r="O29" s="153"/>
      <c r="P29" s="153"/>
      <c r="Q29" s="153"/>
      <c r="R29" s="153"/>
      <c r="S29" s="154">
        <v>0</v>
      </c>
      <c r="T29" s="154">
        <v>0</v>
      </c>
      <c r="U29" s="153"/>
      <c r="V29" s="153"/>
      <c r="W29" s="150" t="e">
        <v>#DIV/0!</v>
      </c>
      <c r="X29" s="150" t="e">
        <v>#DIV/0!</v>
      </c>
      <c r="Y29" s="135"/>
      <c r="Z29" s="135"/>
    </row>
    <row r="30" spans="1:26" ht="178.5" x14ac:dyDescent="0.25">
      <c r="A30" s="151" t="s">
        <v>159</v>
      </c>
      <c r="B30" s="152" t="s">
        <v>143</v>
      </c>
      <c r="C30" s="152" t="s">
        <v>144</v>
      </c>
      <c r="D30" s="142">
        <v>10</v>
      </c>
      <c r="E30" s="142">
        <v>5236500</v>
      </c>
      <c r="F30" s="142">
        <v>244</v>
      </c>
      <c r="G30" s="144"/>
      <c r="H30" s="142"/>
      <c r="I30" s="142"/>
      <c r="J30" s="153">
        <v>0</v>
      </c>
      <c r="K30" s="153"/>
      <c r="L30" s="153"/>
      <c r="M30" s="153"/>
      <c r="N30" s="153"/>
      <c r="O30" s="153"/>
      <c r="P30" s="153"/>
      <c r="Q30" s="153"/>
      <c r="R30" s="153"/>
      <c r="S30" s="154">
        <v>0</v>
      </c>
      <c r="T30" s="154">
        <v>0</v>
      </c>
      <c r="U30" s="153"/>
      <c r="V30" s="153"/>
      <c r="W30" s="150" t="e">
        <v>#DIV/0!</v>
      </c>
      <c r="X30" s="150" t="e">
        <v>#DIV/0!</v>
      </c>
      <c r="Y30" s="135"/>
      <c r="Z30" s="135"/>
    </row>
    <row r="31" spans="1:26" ht="293.25" x14ac:dyDescent="0.25">
      <c r="A31" s="151" t="s">
        <v>160</v>
      </c>
      <c r="B31" s="152" t="s">
        <v>143</v>
      </c>
      <c r="C31" s="152" t="s">
        <v>144</v>
      </c>
      <c r="D31" s="142">
        <v>10</v>
      </c>
      <c r="E31" s="142">
        <v>5236500</v>
      </c>
      <c r="F31" s="142">
        <v>244</v>
      </c>
      <c r="G31" s="144"/>
      <c r="H31" s="142"/>
      <c r="I31" s="142"/>
      <c r="J31" s="153">
        <v>0</v>
      </c>
      <c r="K31" s="153"/>
      <c r="L31" s="153"/>
      <c r="M31" s="153"/>
      <c r="N31" s="153"/>
      <c r="O31" s="153"/>
      <c r="P31" s="153"/>
      <c r="Q31" s="153"/>
      <c r="R31" s="153"/>
      <c r="S31" s="154">
        <v>0</v>
      </c>
      <c r="T31" s="154">
        <v>0</v>
      </c>
      <c r="U31" s="153"/>
      <c r="V31" s="153"/>
      <c r="W31" s="150" t="e">
        <v>#DIV/0!</v>
      </c>
      <c r="X31" s="150" t="e">
        <v>#DIV/0!</v>
      </c>
      <c r="Y31" s="135"/>
      <c r="Z31" s="135"/>
    </row>
    <row r="32" spans="1:26" ht="191.25" x14ac:dyDescent="0.25">
      <c r="A32" s="151" t="s">
        <v>161</v>
      </c>
      <c r="B32" s="152" t="s">
        <v>143</v>
      </c>
      <c r="C32" s="152" t="s">
        <v>144</v>
      </c>
      <c r="D32" s="142">
        <v>10</v>
      </c>
      <c r="E32" s="142">
        <v>5236500</v>
      </c>
      <c r="F32" s="142">
        <v>244</v>
      </c>
      <c r="G32" s="144"/>
      <c r="H32" s="142">
        <v>2013</v>
      </c>
      <c r="I32" s="142">
        <v>2014</v>
      </c>
      <c r="J32" s="153">
        <v>1958.8</v>
      </c>
      <c r="K32" s="153"/>
      <c r="L32" s="153">
        <v>1958.8</v>
      </c>
      <c r="M32" s="153">
        <v>1958.8</v>
      </c>
      <c r="N32" s="153">
        <v>1933</v>
      </c>
      <c r="O32" s="153"/>
      <c r="P32" s="153"/>
      <c r="Q32" s="153"/>
      <c r="R32" s="153"/>
      <c r="S32" s="154">
        <v>1933</v>
      </c>
      <c r="T32" s="154">
        <v>1933</v>
      </c>
      <c r="U32" s="153"/>
      <c r="V32" s="153">
        <v>1933</v>
      </c>
      <c r="W32" s="150">
        <v>98.682867061466212</v>
      </c>
      <c r="X32" s="150">
        <v>100</v>
      </c>
      <c r="Y32" s="135"/>
      <c r="Z32" s="135"/>
    </row>
    <row r="33" spans="1:26" ht="409.5" x14ac:dyDescent="0.25">
      <c r="A33" s="151" t="s">
        <v>162</v>
      </c>
      <c r="B33" s="152" t="s">
        <v>143</v>
      </c>
      <c r="C33" s="152" t="s">
        <v>144</v>
      </c>
      <c r="D33" s="142">
        <v>10</v>
      </c>
      <c r="E33" s="142">
        <v>5236500</v>
      </c>
      <c r="F33" s="142">
        <v>244</v>
      </c>
      <c r="G33" s="144"/>
      <c r="H33" s="142"/>
      <c r="I33" s="142"/>
      <c r="J33" s="153">
        <v>5000</v>
      </c>
      <c r="K33" s="153"/>
      <c r="L33" s="153">
        <v>5000</v>
      </c>
      <c r="M33" s="153">
        <v>5000</v>
      </c>
      <c r="N33" s="153">
        <v>5000</v>
      </c>
      <c r="O33" s="153"/>
      <c r="P33" s="153"/>
      <c r="Q33" s="153"/>
      <c r="R33" s="153"/>
      <c r="S33" s="154">
        <v>5000</v>
      </c>
      <c r="T33" s="154">
        <v>5000</v>
      </c>
      <c r="U33" s="153"/>
      <c r="V33" s="153">
        <v>5000</v>
      </c>
      <c r="W33" s="150">
        <v>100</v>
      </c>
      <c r="X33" s="150">
        <v>100</v>
      </c>
      <c r="Y33" s="135"/>
      <c r="Z33" s="135"/>
    </row>
    <row r="34" spans="1:26" ht="140.25" x14ac:dyDescent="0.25">
      <c r="A34" s="151" t="s">
        <v>163</v>
      </c>
      <c r="B34" s="152" t="s">
        <v>143</v>
      </c>
      <c r="C34" s="152" t="s">
        <v>144</v>
      </c>
      <c r="D34" s="142">
        <v>10</v>
      </c>
      <c r="E34" s="142">
        <v>5236500</v>
      </c>
      <c r="F34" s="142">
        <v>244</v>
      </c>
      <c r="G34" s="139" t="s">
        <v>156</v>
      </c>
      <c r="H34" s="142">
        <v>2013</v>
      </c>
      <c r="I34" s="142">
        <v>2014</v>
      </c>
      <c r="J34" s="153">
        <v>5050</v>
      </c>
      <c r="K34" s="153"/>
      <c r="L34" s="153">
        <v>5050</v>
      </c>
      <c r="M34" s="153">
        <v>5050</v>
      </c>
      <c r="N34" s="153">
        <v>5050</v>
      </c>
      <c r="O34" s="153"/>
      <c r="P34" s="153">
        <v>100</v>
      </c>
      <c r="Q34" s="153"/>
      <c r="R34" s="153"/>
      <c r="S34" s="154">
        <v>5050</v>
      </c>
      <c r="T34" s="154">
        <v>5050</v>
      </c>
      <c r="U34" s="153"/>
      <c r="V34" s="153">
        <v>5050</v>
      </c>
      <c r="W34" s="150">
        <v>100</v>
      </c>
      <c r="X34" s="150">
        <v>100</v>
      </c>
      <c r="Y34" s="135"/>
      <c r="Z34" s="135"/>
    </row>
    <row r="35" spans="1:26" ht="15.75" x14ac:dyDescent="0.25">
      <c r="A35" s="294" t="s">
        <v>164</v>
      </c>
      <c r="B35" s="295"/>
      <c r="C35" s="295"/>
      <c r="D35" s="295"/>
      <c r="E35" s="295"/>
      <c r="F35" s="295"/>
      <c r="G35" s="295"/>
      <c r="H35" s="295"/>
      <c r="I35" s="296"/>
      <c r="J35" s="149">
        <v>6234.7</v>
      </c>
      <c r="K35" s="149">
        <v>0</v>
      </c>
      <c r="L35" s="149">
        <v>6152.1</v>
      </c>
      <c r="M35" s="149">
        <v>6152.1</v>
      </c>
      <c r="N35" s="149">
        <v>6137.3</v>
      </c>
      <c r="O35" s="149">
        <v>1011.2</v>
      </c>
      <c r="P35" s="149">
        <v>99.992944828559331</v>
      </c>
      <c r="Q35" s="149">
        <v>0</v>
      </c>
      <c r="R35" s="149">
        <v>0</v>
      </c>
      <c r="S35" s="149">
        <v>6137.3</v>
      </c>
      <c r="T35" s="149">
        <v>6137.3</v>
      </c>
      <c r="U35" s="149">
        <v>0</v>
      </c>
      <c r="V35" s="149">
        <v>6137.3</v>
      </c>
      <c r="W35" s="150">
        <v>99.759431738755865</v>
      </c>
      <c r="X35" s="150">
        <v>100</v>
      </c>
      <c r="Y35" s="138"/>
      <c r="Z35" s="138"/>
    </row>
    <row r="36" spans="1:26" ht="280.5" x14ac:dyDescent="0.25">
      <c r="A36" s="151" t="s">
        <v>165</v>
      </c>
      <c r="B36" s="152" t="s">
        <v>143</v>
      </c>
      <c r="C36" s="152" t="s">
        <v>144</v>
      </c>
      <c r="D36" s="142">
        <v>10</v>
      </c>
      <c r="E36" s="142">
        <v>5236500</v>
      </c>
      <c r="F36" s="142">
        <v>244</v>
      </c>
      <c r="G36" s="139" t="s">
        <v>156</v>
      </c>
      <c r="H36" s="142">
        <v>2013</v>
      </c>
      <c r="I36" s="142">
        <v>2014</v>
      </c>
      <c r="J36" s="153">
        <v>1500</v>
      </c>
      <c r="K36" s="153"/>
      <c r="L36" s="153">
        <v>1417.4</v>
      </c>
      <c r="M36" s="153">
        <v>1417.4</v>
      </c>
      <c r="N36" s="153">
        <v>1417.3</v>
      </c>
      <c r="O36" s="153">
        <v>1011.2</v>
      </c>
      <c r="P36" s="153">
        <v>99.992944828559331</v>
      </c>
      <c r="Q36" s="153"/>
      <c r="R36" s="153"/>
      <c r="S36" s="154">
        <v>1417.3</v>
      </c>
      <c r="T36" s="154">
        <v>1417.3</v>
      </c>
      <c r="U36" s="153"/>
      <c r="V36" s="153">
        <v>1417.3</v>
      </c>
      <c r="W36" s="150">
        <v>99.992944828559331</v>
      </c>
      <c r="X36" s="150">
        <v>100</v>
      </c>
    </row>
    <row r="37" spans="1:26" ht="306" x14ac:dyDescent="0.25">
      <c r="A37" s="151" t="s">
        <v>166</v>
      </c>
      <c r="B37" s="152" t="s">
        <v>143</v>
      </c>
      <c r="C37" s="152" t="s">
        <v>144</v>
      </c>
      <c r="D37" s="142">
        <v>10</v>
      </c>
      <c r="E37" s="142">
        <v>5236500</v>
      </c>
      <c r="F37" s="142">
        <v>244</v>
      </c>
      <c r="G37" s="144"/>
      <c r="H37" s="142"/>
      <c r="I37" s="142"/>
      <c r="J37" s="153"/>
      <c r="K37" s="153"/>
      <c r="L37" s="153">
        <v>0</v>
      </c>
      <c r="M37" s="153"/>
      <c r="N37" s="153">
        <v>1417.3</v>
      </c>
      <c r="O37" s="153"/>
      <c r="P37" s="153"/>
      <c r="Q37" s="153"/>
      <c r="R37" s="153"/>
      <c r="S37" s="154">
        <v>0</v>
      </c>
      <c r="T37" s="154">
        <v>0</v>
      </c>
      <c r="U37" s="153"/>
      <c r="V37" s="153"/>
      <c r="W37" s="150">
        <v>99.992944828559331</v>
      </c>
      <c r="X37" s="150" t="e">
        <v>#DIV/0!</v>
      </c>
    </row>
    <row r="38" spans="1:26" ht="114.75" x14ac:dyDescent="0.25">
      <c r="A38" s="151" t="s">
        <v>167</v>
      </c>
      <c r="B38" s="152" t="s">
        <v>143</v>
      </c>
      <c r="C38" s="152" t="s">
        <v>144</v>
      </c>
      <c r="D38" s="142">
        <v>10</v>
      </c>
      <c r="E38" s="142">
        <v>5236500</v>
      </c>
      <c r="F38" s="142">
        <v>244</v>
      </c>
      <c r="G38" s="139" t="s">
        <v>156</v>
      </c>
      <c r="H38" s="142">
        <v>2014</v>
      </c>
      <c r="I38" s="142">
        <v>2014</v>
      </c>
      <c r="J38" s="153">
        <v>4734.7</v>
      </c>
      <c r="K38" s="153"/>
      <c r="L38" s="153">
        <v>4734.7</v>
      </c>
      <c r="M38" s="153">
        <v>4734.7</v>
      </c>
      <c r="N38" s="153">
        <v>4720</v>
      </c>
      <c r="O38" s="153"/>
      <c r="P38" s="153"/>
      <c r="Q38" s="153"/>
      <c r="R38" s="153"/>
      <c r="S38" s="154">
        <v>4720</v>
      </c>
      <c r="T38" s="154">
        <v>4720</v>
      </c>
      <c r="U38" s="153"/>
      <c r="V38" s="153">
        <v>4720</v>
      </c>
      <c r="W38" s="150">
        <v>99.689526263543627</v>
      </c>
      <c r="X38" s="150">
        <v>100</v>
      </c>
    </row>
    <row r="39" spans="1:26" x14ac:dyDescent="0.25">
      <c r="A39" s="294" t="s">
        <v>168</v>
      </c>
      <c r="B39" s="295"/>
      <c r="C39" s="295"/>
      <c r="D39" s="295"/>
      <c r="E39" s="295"/>
      <c r="F39" s="295"/>
      <c r="G39" s="295"/>
      <c r="H39" s="295"/>
      <c r="I39" s="296"/>
      <c r="J39" s="149">
        <v>0</v>
      </c>
      <c r="K39" s="149"/>
      <c r="L39" s="153">
        <v>0</v>
      </c>
      <c r="M39" s="149">
        <v>0</v>
      </c>
      <c r="N39" s="149">
        <v>0</v>
      </c>
      <c r="O39" s="149">
        <v>0</v>
      </c>
      <c r="P39" s="149">
        <v>0</v>
      </c>
      <c r="Q39" s="149">
        <v>0</v>
      </c>
      <c r="R39" s="149">
        <v>0</v>
      </c>
      <c r="S39" s="154">
        <v>0</v>
      </c>
      <c r="T39" s="154">
        <v>0</v>
      </c>
      <c r="U39" s="149"/>
      <c r="V39" s="149">
        <v>0</v>
      </c>
      <c r="W39" s="150"/>
      <c r="X39" s="150"/>
    </row>
    <row r="40" spans="1:26" ht="409.5" x14ac:dyDescent="0.25">
      <c r="A40" s="151" t="s">
        <v>169</v>
      </c>
      <c r="B40" s="161" t="s">
        <v>143</v>
      </c>
      <c r="C40" s="161" t="s">
        <v>144</v>
      </c>
      <c r="D40" s="162">
        <v>10</v>
      </c>
      <c r="E40" s="162">
        <v>5236500</v>
      </c>
      <c r="F40" s="162">
        <v>244</v>
      </c>
      <c r="G40" s="163"/>
      <c r="H40" s="162"/>
      <c r="I40" s="162"/>
      <c r="J40" s="153"/>
      <c r="K40" s="153"/>
      <c r="L40" s="153">
        <v>0</v>
      </c>
      <c r="M40" s="153"/>
      <c r="N40" s="153"/>
      <c r="O40" s="153"/>
      <c r="P40" s="153"/>
      <c r="Q40" s="153"/>
      <c r="R40" s="153"/>
      <c r="S40" s="154">
        <v>0</v>
      </c>
      <c r="T40" s="154">
        <v>0</v>
      </c>
      <c r="U40" s="153"/>
      <c r="V40" s="153"/>
      <c r="W40" s="150"/>
      <c r="X40" s="150" t="e">
        <v>#DIV/0!</v>
      </c>
    </row>
    <row r="41" spans="1:26" x14ac:dyDescent="0.25">
      <c r="A41" s="294" t="s">
        <v>170</v>
      </c>
      <c r="B41" s="295"/>
      <c r="C41" s="295"/>
      <c r="D41" s="295"/>
      <c r="E41" s="295"/>
      <c r="F41" s="295"/>
      <c r="G41" s="295"/>
      <c r="H41" s="295"/>
      <c r="I41" s="296"/>
      <c r="J41" s="149">
        <v>0</v>
      </c>
      <c r="K41" s="149"/>
      <c r="L41" s="153">
        <v>0</v>
      </c>
      <c r="M41" s="149">
        <v>0</v>
      </c>
      <c r="N41" s="149">
        <v>0</v>
      </c>
      <c r="O41" s="149">
        <v>0</v>
      </c>
      <c r="P41" s="149">
        <v>0</v>
      </c>
      <c r="Q41" s="149">
        <v>0</v>
      </c>
      <c r="R41" s="149">
        <v>0</v>
      </c>
      <c r="S41" s="154">
        <v>0</v>
      </c>
      <c r="T41" s="154">
        <v>0</v>
      </c>
      <c r="U41" s="149"/>
      <c r="V41" s="149">
        <v>0</v>
      </c>
      <c r="W41" s="150"/>
      <c r="X41" s="150"/>
    </row>
    <row r="42" spans="1:26" ht="306" x14ac:dyDescent="0.25">
      <c r="A42" s="151" t="s">
        <v>171</v>
      </c>
      <c r="B42" s="161" t="s">
        <v>143</v>
      </c>
      <c r="C42" s="161" t="s">
        <v>144</v>
      </c>
      <c r="D42" s="162">
        <v>10</v>
      </c>
      <c r="E42" s="162">
        <v>5236500</v>
      </c>
      <c r="F42" s="162">
        <v>244</v>
      </c>
      <c r="G42" s="163"/>
      <c r="H42" s="162"/>
      <c r="I42" s="162"/>
      <c r="J42" s="153"/>
      <c r="K42" s="153"/>
      <c r="L42" s="149">
        <v>0</v>
      </c>
      <c r="M42" s="153"/>
      <c r="N42" s="153"/>
      <c r="O42" s="153"/>
      <c r="P42" s="153"/>
      <c r="Q42" s="153"/>
      <c r="R42" s="153"/>
      <c r="S42" s="150">
        <v>0</v>
      </c>
      <c r="T42" s="150">
        <v>0</v>
      </c>
      <c r="U42" s="153"/>
      <c r="V42" s="153"/>
      <c r="W42" s="150" t="e">
        <v>#DIV/0!</v>
      </c>
      <c r="X42" s="150" t="e">
        <v>#DIV/0!</v>
      </c>
    </row>
    <row r="43" spans="1:26" x14ac:dyDescent="0.25">
      <c r="A43" s="294" t="s">
        <v>172</v>
      </c>
      <c r="B43" s="295"/>
      <c r="C43" s="295"/>
      <c r="D43" s="295"/>
      <c r="E43" s="295"/>
      <c r="F43" s="295"/>
      <c r="G43" s="295"/>
      <c r="H43" s="295"/>
      <c r="I43" s="296"/>
      <c r="J43" s="149">
        <v>54250.7</v>
      </c>
      <c r="K43" s="149">
        <v>11819.6</v>
      </c>
      <c r="L43" s="149">
        <v>42431.1</v>
      </c>
      <c r="M43" s="149">
        <v>54250.7</v>
      </c>
      <c r="N43" s="149">
        <v>51930.5</v>
      </c>
      <c r="O43" s="149">
        <v>39178.800000000003</v>
      </c>
      <c r="P43" s="149">
        <v>193.45836552179134</v>
      </c>
      <c r="Q43" s="149">
        <v>0</v>
      </c>
      <c r="R43" s="149">
        <v>11793.7</v>
      </c>
      <c r="S43" s="149">
        <v>40136.800000000003</v>
      </c>
      <c r="T43" s="149">
        <v>51930.5</v>
      </c>
      <c r="U43" s="149">
        <v>11793.7</v>
      </c>
      <c r="V43" s="149">
        <v>40136.800000000003</v>
      </c>
      <c r="W43" s="150">
        <v>95.723188825213327</v>
      </c>
      <c r="X43" s="150">
        <v>100</v>
      </c>
    </row>
    <row r="44" spans="1:26" x14ac:dyDescent="0.25">
      <c r="A44" s="294" t="s">
        <v>173</v>
      </c>
      <c r="B44" s="295"/>
      <c r="C44" s="295"/>
      <c r="D44" s="295"/>
      <c r="E44" s="295"/>
      <c r="F44" s="295"/>
      <c r="G44" s="296"/>
      <c r="H44" s="164">
        <v>2013</v>
      </c>
      <c r="I44" s="164">
        <v>2014</v>
      </c>
      <c r="J44" s="149">
        <v>54250.7</v>
      </c>
      <c r="K44" s="149">
        <v>11819.6</v>
      </c>
      <c r="L44" s="149">
        <v>42431.1</v>
      </c>
      <c r="M44" s="149">
        <v>54250.7</v>
      </c>
      <c r="N44" s="149">
        <v>51930.5</v>
      </c>
      <c r="O44" s="149">
        <v>39178.800000000003</v>
      </c>
      <c r="P44" s="149">
        <v>193.45836552179134</v>
      </c>
      <c r="Q44" s="149">
        <v>0</v>
      </c>
      <c r="R44" s="149">
        <v>11793.7</v>
      </c>
      <c r="S44" s="149">
        <v>40136.800000000003</v>
      </c>
      <c r="T44" s="149">
        <v>51930.5</v>
      </c>
      <c r="U44" s="149">
        <v>11793.7</v>
      </c>
      <c r="V44" s="149">
        <v>40136.800000000003</v>
      </c>
      <c r="W44" s="150">
        <v>95.723188825213327</v>
      </c>
      <c r="X44" s="150">
        <v>100</v>
      </c>
    </row>
    <row r="45" spans="1:26" ht="191.25" x14ac:dyDescent="0.25">
      <c r="A45" s="156" t="s">
        <v>173</v>
      </c>
      <c r="B45" s="165"/>
      <c r="C45" s="165"/>
      <c r="D45" s="158"/>
      <c r="E45" s="158"/>
      <c r="F45" s="158"/>
      <c r="G45" s="139" t="s">
        <v>156</v>
      </c>
      <c r="H45" s="158">
        <v>2014</v>
      </c>
      <c r="I45" s="158">
        <v>2014</v>
      </c>
      <c r="J45" s="159">
        <v>18782.5</v>
      </c>
      <c r="K45" s="159"/>
      <c r="L45" s="159">
        <v>18782.5</v>
      </c>
      <c r="M45" s="159">
        <v>18782.5</v>
      </c>
      <c r="N45" s="159">
        <v>18782.5</v>
      </c>
      <c r="O45" s="159">
        <v>19589.400000000001</v>
      </c>
      <c r="P45" s="159">
        <v>100</v>
      </c>
      <c r="Q45" s="159"/>
      <c r="R45" s="159"/>
      <c r="S45" s="160">
        <v>18782.5</v>
      </c>
      <c r="T45" s="160">
        <v>18782.5</v>
      </c>
      <c r="U45" s="159"/>
      <c r="V45" s="159">
        <v>18782.5</v>
      </c>
      <c r="W45" s="150">
        <v>100</v>
      </c>
      <c r="X45" s="150">
        <v>100</v>
      </c>
    </row>
    <row r="46" spans="1:26" ht="191.25" x14ac:dyDescent="0.25">
      <c r="A46" s="156" t="s">
        <v>173</v>
      </c>
      <c r="B46" s="165" t="s">
        <v>143</v>
      </c>
      <c r="C46" s="165" t="s">
        <v>144</v>
      </c>
      <c r="D46" s="158">
        <v>10</v>
      </c>
      <c r="E46" s="158">
        <v>5236500</v>
      </c>
      <c r="F46" s="158">
        <v>244</v>
      </c>
      <c r="G46" s="139" t="s">
        <v>174</v>
      </c>
      <c r="H46" s="158">
        <v>2013</v>
      </c>
      <c r="I46" s="158">
        <v>2014</v>
      </c>
      <c r="J46" s="159">
        <v>35468.199999999997</v>
      </c>
      <c r="K46" s="159">
        <v>11819.6</v>
      </c>
      <c r="L46" s="159">
        <v>23648.6</v>
      </c>
      <c r="M46" s="159">
        <v>35468.199999999997</v>
      </c>
      <c r="N46" s="159">
        <v>33148</v>
      </c>
      <c r="O46" s="159">
        <v>19589.400000000001</v>
      </c>
      <c r="P46" s="159">
        <v>93.45836552179135</v>
      </c>
      <c r="Q46" s="159"/>
      <c r="R46" s="159">
        <v>11793.7</v>
      </c>
      <c r="S46" s="160">
        <v>21354.3</v>
      </c>
      <c r="T46" s="160">
        <v>33148</v>
      </c>
      <c r="U46" s="159">
        <v>11793.7</v>
      </c>
      <c r="V46" s="159">
        <v>21354.3</v>
      </c>
      <c r="W46" s="150">
        <v>93.45836552179135</v>
      </c>
      <c r="X46" s="150">
        <v>100</v>
      </c>
    </row>
  </sheetData>
  <mergeCells count="21">
    <mergeCell ref="A44:G44"/>
    <mergeCell ref="A35:I35"/>
    <mergeCell ref="H10:H13"/>
    <mergeCell ref="I10:I13"/>
    <mergeCell ref="G10:G13"/>
    <mergeCell ref="A24:I24"/>
    <mergeCell ref="A16:I16"/>
    <mergeCell ref="A39:I39"/>
    <mergeCell ref="A41:I41"/>
    <mergeCell ref="A43:I43"/>
    <mergeCell ref="A10:A13"/>
    <mergeCell ref="B10:F12"/>
    <mergeCell ref="A2:X2"/>
    <mergeCell ref="A4:X4"/>
    <mergeCell ref="A5:X5"/>
    <mergeCell ref="N10:S12"/>
    <mergeCell ref="T10:V12"/>
    <mergeCell ref="W10:W13"/>
    <mergeCell ref="X10:X13"/>
    <mergeCell ref="J10:L12"/>
    <mergeCell ref="M10:M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workbookViewId="0">
      <selection activeCell="J26" sqref="J26"/>
    </sheetView>
  </sheetViews>
  <sheetFormatPr defaultRowHeight="15" x14ac:dyDescent="0.25"/>
  <cols>
    <col min="4" max="4" width="10.140625" bestFit="1" customWidth="1"/>
    <col min="5" max="5" width="9.28515625" bestFit="1" customWidth="1"/>
    <col min="6" max="6" width="10.140625" bestFit="1" customWidth="1"/>
    <col min="7" max="8" width="9.28515625" bestFit="1" customWidth="1"/>
    <col min="9" max="10" width="10.140625" bestFit="1" customWidth="1"/>
    <col min="11" max="11" width="9.28515625" bestFit="1" customWidth="1"/>
    <col min="12" max="12" width="11.28515625" customWidth="1"/>
    <col min="13" max="14" width="9.28515625" bestFit="1" customWidth="1"/>
    <col min="15" max="15" width="10.140625" bestFit="1" customWidth="1"/>
    <col min="16" max="16" width="9.28515625" bestFit="1" customWidth="1"/>
    <col min="17" max="17" width="11.28515625" customWidth="1"/>
    <col min="18" max="21" width="9.28515625" bestFit="1" customWidth="1"/>
  </cols>
  <sheetData>
    <row r="1" spans="1:22" ht="18.75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22" ht="18.75" x14ac:dyDescent="0.3">
      <c r="A2" s="238" t="s">
        <v>227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4" spans="1:22" ht="19.5" thickBot="1" x14ac:dyDescent="0.35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spans="1:22" x14ac:dyDescent="0.25">
      <c r="A5" s="307" t="s">
        <v>4</v>
      </c>
      <c r="B5" s="309" t="s">
        <v>5</v>
      </c>
      <c r="C5" s="309" t="s">
        <v>6</v>
      </c>
      <c r="D5" s="311" t="s">
        <v>7</v>
      </c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3"/>
      <c r="T5" s="314" t="s">
        <v>8</v>
      </c>
      <c r="U5" s="317" t="s">
        <v>9</v>
      </c>
    </row>
    <row r="6" spans="1:22" x14ac:dyDescent="0.25">
      <c r="A6" s="308"/>
      <c r="B6" s="310"/>
      <c r="C6" s="310"/>
      <c r="D6" s="325" t="s">
        <v>10</v>
      </c>
      <c r="E6" s="326"/>
      <c r="F6" s="326"/>
      <c r="G6" s="326"/>
      <c r="H6" s="326"/>
      <c r="I6" s="327" t="s">
        <v>11</v>
      </c>
      <c r="J6" s="328" t="s">
        <v>12</v>
      </c>
      <c r="K6" s="328"/>
      <c r="L6" s="328"/>
      <c r="M6" s="328"/>
      <c r="N6" s="329"/>
      <c r="O6" s="328" t="s">
        <v>13</v>
      </c>
      <c r="P6" s="328"/>
      <c r="Q6" s="328"/>
      <c r="R6" s="328"/>
      <c r="S6" s="329"/>
      <c r="T6" s="315"/>
      <c r="U6" s="318"/>
    </row>
    <row r="7" spans="1:22" x14ac:dyDescent="0.25">
      <c r="A7" s="308"/>
      <c r="B7" s="310"/>
      <c r="C7" s="310"/>
      <c r="D7" s="310" t="s">
        <v>14</v>
      </c>
      <c r="E7" s="325" t="s">
        <v>15</v>
      </c>
      <c r="F7" s="326"/>
      <c r="G7" s="326"/>
      <c r="H7" s="326"/>
      <c r="I7" s="327"/>
      <c r="J7" s="330" t="s">
        <v>14</v>
      </c>
      <c r="K7" s="325" t="s">
        <v>15</v>
      </c>
      <c r="L7" s="326"/>
      <c r="M7" s="326"/>
      <c r="N7" s="326"/>
      <c r="O7" s="310" t="s">
        <v>16</v>
      </c>
      <c r="P7" s="325" t="s">
        <v>15</v>
      </c>
      <c r="Q7" s="326"/>
      <c r="R7" s="326"/>
      <c r="S7" s="326"/>
      <c r="T7" s="315"/>
      <c r="U7" s="318"/>
    </row>
    <row r="8" spans="1:22" ht="78.75" customHeight="1" x14ac:dyDescent="0.25">
      <c r="A8" s="308"/>
      <c r="B8" s="310"/>
      <c r="C8" s="310"/>
      <c r="D8" s="310"/>
      <c r="E8" s="218" t="s">
        <v>17</v>
      </c>
      <c r="F8" s="219" t="s">
        <v>18</v>
      </c>
      <c r="G8" s="220" t="s">
        <v>19</v>
      </c>
      <c r="H8" s="221" t="s">
        <v>20</v>
      </c>
      <c r="I8" s="327"/>
      <c r="J8" s="330"/>
      <c r="K8" s="218" t="s">
        <v>17</v>
      </c>
      <c r="L8" s="222" t="s">
        <v>18</v>
      </c>
      <c r="M8" s="223" t="s">
        <v>19</v>
      </c>
      <c r="N8" s="221" t="s">
        <v>20</v>
      </c>
      <c r="O8" s="310"/>
      <c r="P8" s="218" t="s">
        <v>17</v>
      </c>
      <c r="Q8" s="222" t="s">
        <v>18</v>
      </c>
      <c r="R8" s="223" t="s">
        <v>19</v>
      </c>
      <c r="S8" s="221" t="s">
        <v>20</v>
      </c>
      <c r="T8" s="316"/>
      <c r="U8" s="319"/>
      <c r="V8" s="224" t="s">
        <v>21</v>
      </c>
    </row>
    <row r="9" spans="1:22" x14ac:dyDescent="0.25">
      <c r="A9" s="116">
        <v>1</v>
      </c>
      <c r="B9" s="99">
        <v>2</v>
      </c>
      <c r="C9" s="99">
        <v>3</v>
      </c>
      <c r="D9" s="100">
        <v>4</v>
      </c>
      <c r="E9" s="100">
        <v>5</v>
      </c>
      <c r="F9" s="100">
        <v>6</v>
      </c>
      <c r="G9" s="100">
        <v>7</v>
      </c>
      <c r="H9" s="102">
        <v>8</v>
      </c>
      <c r="I9" s="102">
        <v>9</v>
      </c>
      <c r="J9" s="102">
        <v>10</v>
      </c>
      <c r="K9" s="102">
        <v>11</v>
      </c>
      <c r="L9" s="102">
        <v>12</v>
      </c>
      <c r="M9" s="101">
        <v>13</v>
      </c>
      <c r="N9" s="101">
        <v>14</v>
      </c>
      <c r="O9" s="101">
        <v>15</v>
      </c>
      <c r="P9" s="101">
        <v>16</v>
      </c>
      <c r="Q9" s="101">
        <v>17</v>
      </c>
      <c r="R9" s="101">
        <v>18</v>
      </c>
      <c r="S9" s="101">
        <v>19</v>
      </c>
      <c r="T9" s="101">
        <v>20</v>
      </c>
      <c r="U9" s="117">
        <v>21</v>
      </c>
    </row>
    <row r="10" spans="1:22" ht="15.75" x14ac:dyDescent="0.25">
      <c r="A10" s="306" t="s">
        <v>2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225">
        <v>1</v>
      </c>
    </row>
    <row r="11" spans="1:22" ht="47.25" x14ac:dyDescent="0.25">
      <c r="A11" s="118" t="s">
        <v>22</v>
      </c>
      <c r="B11" s="168"/>
      <c r="C11" s="168"/>
      <c r="D11" s="86">
        <v>8646.2999999999993</v>
      </c>
      <c r="E11" s="86"/>
      <c r="F11" s="86">
        <v>8646.2999999999993</v>
      </c>
      <c r="G11" s="86"/>
      <c r="H11" s="169"/>
      <c r="I11" s="170">
        <v>8626.4</v>
      </c>
      <c r="J11" s="170">
        <v>8626.4</v>
      </c>
      <c r="K11" s="171"/>
      <c r="L11" s="86">
        <v>8626.4</v>
      </c>
      <c r="M11" s="86"/>
      <c r="N11" s="86"/>
      <c r="O11" s="86">
        <v>8626.4</v>
      </c>
      <c r="P11" s="86"/>
      <c r="Q11" s="86">
        <v>8626.4</v>
      </c>
      <c r="R11" s="86"/>
      <c r="S11" s="86"/>
      <c r="T11" s="172">
        <v>0.998</v>
      </c>
      <c r="U11" s="173">
        <v>1</v>
      </c>
      <c r="V11" s="225"/>
    </row>
    <row r="12" spans="1:22" ht="15.75" x14ac:dyDescent="0.25">
      <c r="A12" s="320" t="s">
        <v>35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174"/>
      <c r="T12" s="174"/>
      <c r="U12" s="174"/>
      <c r="V12" s="225">
        <v>2</v>
      </c>
    </row>
    <row r="13" spans="1:22" ht="47.25" x14ac:dyDescent="0.25">
      <c r="A13" s="118" t="s">
        <v>22</v>
      </c>
      <c r="B13" s="175"/>
      <c r="C13" s="175"/>
      <c r="D13" s="176">
        <v>330</v>
      </c>
      <c r="E13" s="176"/>
      <c r="F13" s="176">
        <v>330</v>
      </c>
      <c r="G13" s="176"/>
      <c r="H13" s="176"/>
      <c r="I13" s="176">
        <v>330</v>
      </c>
      <c r="J13" s="177">
        <v>145.30000000000001</v>
      </c>
      <c r="K13" s="176"/>
      <c r="L13" s="177">
        <f>J13</f>
        <v>145.30000000000001</v>
      </c>
      <c r="M13" s="176"/>
      <c r="N13" s="176"/>
      <c r="O13" s="177">
        <v>145.30000000000001</v>
      </c>
      <c r="P13" s="176"/>
      <c r="Q13" s="177">
        <f>O13</f>
        <v>145.30000000000001</v>
      </c>
      <c r="R13" s="176"/>
      <c r="S13" s="176"/>
      <c r="T13" s="177">
        <f>J13/I13*100</f>
        <v>44.030303030303038</v>
      </c>
      <c r="U13" s="176">
        <f>O13/L13*100</f>
        <v>100</v>
      </c>
      <c r="V13" s="167"/>
    </row>
    <row r="14" spans="1:22" ht="15.75" x14ac:dyDescent="0.25">
      <c r="A14" s="321" t="s">
        <v>179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225">
        <v>3</v>
      </c>
    </row>
    <row r="15" spans="1:22" ht="47.25" x14ac:dyDescent="0.25">
      <c r="A15" s="118" t="s">
        <v>22</v>
      </c>
      <c r="B15" s="175"/>
      <c r="C15" s="175"/>
      <c r="D15" s="175">
        <v>643</v>
      </c>
      <c r="E15" s="175"/>
      <c r="F15" s="175">
        <v>643</v>
      </c>
      <c r="G15" s="175"/>
      <c r="H15" s="175"/>
      <c r="I15" s="175">
        <v>643</v>
      </c>
      <c r="J15" s="175">
        <v>642.9</v>
      </c>
      <c r="K15" s="175"/>
      <c r="L15" s="175">
        <v>642.9</v>
      </c>
      <c r="M15" s="175"/>
      <c r="N15" s="175"/>
      <c r="O15" s="175">
        <v>642.9</v>
      </c>
      <c r="P15" s="175"/>
      <c r="Q15" s="175">
        <v>642.9</v>
      </c>
      <c r="R15" s="175"/>
      <c r="S15" s="175"/>
      <c r="T15" s="179">
        <f>J15/I15*100</f>
        <v>99.984447900466549</v>
      </c>
      <c r="U15" s="175">
        <v>100</v>
      </c>
      <c r="V15" s="225"/>
    </row>
    <row r="16" spans="1:22" ht="15.75" x14ac:dyDescent="0.25">
      <c r="A16" s="322" t="s">
        <v>81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4"/>
      <c r="V16" s="225">
        <v>4</v>
      </c>
    </row>
    <row r="17" spans="1:24" ht="47.25" x14ac:dyDescent="0.25">
      <c r="A17" s="118" t="s">
        <v>22</v>
      </c>
      <c r="B17" s="175"/>
      <c r="C17" s="175"/>
      <c r="D17" s="175">
        <v>18700.900000000005</v>
      </c>
      <c r="E17" s="175">
        <v>0</v>
      </c>
      <c r="F17" s="175">
        <v>18700.900000000005</v>
      </c>
      <c r="G17" s="175">
        <v>0</v>
      </c>
      <c r="H17" s="175">
        <v>0</v>
      </c>
      <c r="I17" s="175">
        <v>18700.900000000001</v>
      </c>
      <c r="J17" s="175">
        <v>17282</v>
      </c>
      <c r="K17" s="175">
        <v>0</v>
      </c>
      <c r="L17" s="175">
        <v>17282</v>
      </c>
      <c r="M17" s="175">
        <v>0</v>
      </c>
      <c r="N17" s="175">
        <v>0</v>
      </c>
      <c r="O17" s="175">
        <v>17282</v>
      </c>
      <c r="P17" s="175">
        <v>0</v>
      </c>
      <c r="Q17" s="175">
        <v>17282</v>
      </c>
      <c r="R17" s="175">
        <v>0</v>
      </c>
      <c r="S17" s="175">
        <v>0</v>
      </c>
      <c r="T17" s="179">
        <v>92.412664631114012</v>
      </c>
      <c r="U17" s="175">
        <v>100</v>
      </c>
      <c r="V17" s="225"/>
    </row>
    <row r="18" spans="1:24" ht="15.75" x14ac:dyDescent="0.25">
      <c r="A18" s="306" t="s">
        <v>178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225">
        <v>5</v>
      </c>
    </row>
    <row r="19" spans="1:24" ht="47.25" x14ac:dyDescent="0.25">
      <c r="A19" s="118" t="s">
        <v>22</v>
      </c>
      <c r="B19" s="168"/>
      <c r="C19" s="168"/>
      <c r="D19" s="86">
        <v>19089</v>
      </c>
      <c r="E19" s="86"/>
      <c r="F19" s="86">
        <v>19089</v>
      </c>
      <c r="G19" s="86"/>
      <c r="H19" s="169"/>
      <c r="I19" s="170">
        <v>19089</v>
      </c>
      <c r="J19" s="170">
        <v>18754.438999999998</v>
      </c>
      <c r="K19" s="171"/>
      <c r="L19" s="86">
        <v>18754.438999999998</v>
      </c>
      <c r="M19" s="86"/>
      <c r="N19" s="86"/>
      <c r="O19" s="86">
        <v>18754.438999999998</v>
      </c>
      <c r="P19" s="86"/>
      <c r="Q19" s="86">
        <v>18754.438999999998</v>
      </c>
      <c r="R19" s="86"/>
      <c r="S19" s="86"/>
      <c r="T19" s="178">
        <v>0.98247362355283141</v>
      </c>
      <c r="U19" s="173">
        <v>1</v>
      </c>
      <c r="V19" s="225"/>
    </row>
    <row r="20" spans="1:24" ht="27.75" customHeight="1" x14ac:dyDescent="0.25">
      <c r="A20" s="331" t="s">
        <v>180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226">
        <v>6</v>
      </c>
      <c r="W20" s="166"/>
      <c r="X20" s="166"/>
    </row>
    <row r="21" spans="1:24" ht="47.25" x14ac:dyDescent="0.25">
      <c r="A21" s="118" t="s">
        <v>22</v>
      </c>
      <c r="B21" s="168"/>
      <c r="C21" s="168"/>
      <c r="D21" s="86">
        <v>117201.60000000001</v>
      </c>
      <c r="E21" s="86">
        <v>16319.6</v>
      </c>
      <c r="F21" s="86">
        <v>100882</v>
      </c>
      <c r="G21" s="86"/>
      <c r="H21" s="169"/>
      <c r="I21" s="86">
        <v>100882</v>
      </c>
      <c r="J21" s="170">
        <f>L21+K21</f>
        <v>113697.2</v>
      </c>
      <c r="K21" s="171">
        <v>16248.7</v>
      </c>
      <c r="L21" s="86">
        <v>97448.5</v>
      </c>
      <c r="M21" s="86"/>
      <c r="N21" s="86"/>
      <c r="O21" s="86">
        <v>113697.2</v>
      </c>
      <c r="P21" s="86">
        <v>16248.7</v>
      </c>
      <c r="Q21" s="86">
        <v>97448.5</v>
      </c>
      <c r="R21" s="86"/>
      <c r="S21" s="86"/>
      <c r="T21" s="172">
        <v>0.97</v>
      </c>
      <c r="U21" s="173">
        <v>1</v>
      </c>
      <c r="V21" s="225"/>
    </row>
    <row r="22" spans="1:24" ht="15.75" x14ac:dyDescent="0.25">
      <c r="A22" s="334" t="s">
        <v>224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V22" s="225">
        <v>7</v>
      </c>
    </row>
    <row r="23" spans="1:24" ht="15.75" x14ac:dyDescent="0.25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V23" s="225"/>
    </row>
    <row r="24" spans="1:24" ht="47.25" x14ac:dyDescent="0.25">
      <c r="A24" s="118" t="s">
        <v>22</v>
      </c>
      <c r="B24" s="50"/>
      <c r="C24" s="50"/>
      <c r="D24" s="50">
        <v>7305.2</v>
      </c>
      <c r="E24" s="50"/>
      <c r="F24" s="50">
        <v>7305.2</v>
      </c>
      <c r="G24" s="50"/>
      <c r="H24" s="50"/>
      <c r="I24" s="50">
        <v>7305.2</v>
      </c>
      <c r="J24" s="50">
        <v>7305.2</v>
      </c>
      <c r="K24" s="50"/>
      <c r="L24" s="50">
        <v>7305.2</v>
      </c>
      <c r="M24" s="50"/>
      <c r="N24" s="50"/>
      <c r="O24" s="50">
        <v>7305.2</v>
      </c>
      <c r="P24" s="50"/>
      <c r="Q24" s="50">
        <v>7305.2</v>
      </c>
      <c r="R24" s="50"/>
      <c r="S24" s="50"/>
      <c r="T24" s="50">
        <v>100</v>
      </c>
      <c r="U24" s="50">
        <v>100</v>
      </c>
      <c r="V24" s="225"/>
    </row>
    <row r="25" spans="1:24" ht="15.75" x14ac:dyDescent="0.25">
      <c r="A25" s="331" t="s">
        <v>225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225">
        <v>8</v>
      </c>
    </row>
    <row r="26" spans="1:24" ht="47.25" x14ac:dyDescent="0.25">
      <c r="A26" s="118" t="s">
        <v>22</v>
      </c>
      <c r="B26" s="50"/>
      <c r="C26" s="50"/>
      <c r="D26" s="50">
        <v>29.6</v>
      </c>
      <c r="E26" s="50"/>
      <c r="F26" s="50">
        <v>29.6</v>
      </c>
      <c r="G26" s="50"/>
      <c r="H26" s="50"/>
      <c r="I26" s="50">
        <v>29.6</v>
      </c>
      <c r="J26" s="50">
        <v>29.6</v>
      </c>
      <c r="K26" s="50"/>
      <c r="L26" s="50">
        <v>29.6</v>
      </c>
      <c r="M26" s="50"/>
      <c r="N26" s="50"/>
      <c r="O26" s="50">
        <v>29.6</v>
      </c>
      <c r="P26" s="50"/>
      <c r="Q26" s="50">
        <v>29.6</v>
      </c>
      <c r="R26" s="50"/>
      <c r="S26" s="50"/>
      <c r="T26" s="50">
        <v>100</v>
      </c>
      <c r="U26" s="50">
        <v>100</v>
      </c>
    </row>
    <row r="28" spans="1:24" ht="15.75" x14ac:dyDescent="0.25">
      <c r="A28" s="216" t="s">
        <v>226</v>
      </c>
      <c r="B28" s="216"/>
      <c r="C28" s="216"/>
      <c r="D28" s="217">
        <f>D11+D13+D15+D17+D19+D21+D24+D26</f>
        <v>171945.60000000003</v>
      </c>
      <c r="E28" s="217">
        <f t="shared" ref="E28:O28" si="0">E11+E13+E15+E17+E19+E21+E24+E26</f>
        <v>16319.6</v>
      </c>
      <c r="F28" s="217">
        <f t="shared" si="0"/>
        <v>155626.00000000003</v>
      </c>
      <c r="G28" s="217">
        <f t="shared" si="0"/>
        <v>0</v>
      </c>
      <c r="H28" s="217">
        <f t="shared" si="0"/>
        <v>0</v>
      </c>
      <c r="I28" s="217">
        <f t="shared" si="0"/>
        <v>155606.1</v>
      </c>
      <c r="J28" s="217">
        <f t="shared" si="0"/>
        <v>166483.03900000002</v>
      </c>
      <c r="K28" s="217">
        <f t="shared" si="0"/>
        <v>16248.7</v>
      </c>
      <c r="L28" s="217">
        <f t="shared" si="0"/>
        <v>150234.33900000001</v>
      </c>
      <c r="M28" s="217">
        <f t="shared" si="0"/>
        <v>0</v>
      </c>
      <c r="N28" s="217">
        <f t="shared" si="0"/>
        <v>0</v>
      </c>
      <c r="O28" s="217">
        <f t="shared" si="0"/>
        <v>166483.03900000002</v>
      </c>
      <c r="P28" s="217">
        <f>P11+P13+P15+P17+P19+P21+P24+P26</f>
        <v>16248.7</v>
      </c>
      <c r="Q28" s="217">
        <f>Q11+Q13+Q15+Q17+Q19+Q21+Q24+Q26</f>
        <v>150234.33900000001</v>
      </c>
      <c r="R28" s="217">
        <f t="shared" ref="R28:S28" si="1">R11+R13+R15+R17+R19+R24+R26</f>
        <v>0</v>
      </c>
      <c r="S28" s="217">
        <f t="shared" si="1"/>
        <v>0</v>
      </c>
      <c r="T28" s="217">
        <f>L28/I28*100</f>
        <v>96.547846774644441</v>
      </c>
      <c r="U28" s="217">
        <f>Q28/L28*100</f>
        <v>100</v>
      </c>
    </row>
    <row r="29" spans="1:24" x14ac:dyDescent="0.25">
      <c r="D29" s="227">
        <f>F28+E28</f>
        <v>171945.60000000003</v>
      </c>
      <c r="J29" s="227">
        <f>L28+K28</f>
        <v>166483.03900000002</v>
      </c>
      <c r="O29" s="227">
        <f>Q28+P28</f>
        <v>166483.03900000002</v>
      </c>
    </row>
  </sheetData>
  <mergeCells count="28">
    <mergeCell ref="A25:U25"/>
    <mergeCell ref="A18:U18"/>
    <mergeCell ref="A20:U20"/>
    <mergeCell ref="A22:S22"/>
    <mergeCell ref="A23:S23"/>
    <mergeCell ref="A12:R12"/>
    <mergeCell ref="A14:U14"/>
    <mergeCell ref="A16:U16"/>
    <mergeCell ref="D6:H6"/>
    <mergeCell ref="I6:I8"/>
    <mergeCell ref="J6:N6"/>
    <mergeCell ref="O6:S6"/>
    <mergeCell ref="D7:D8"/>
    <mergeCell ref="E7:H7"/>
    <mergeCell ref="J7:J8"/>
    <mergeCell ref="K7:N7"/>
    <mergeCell ref="O7:O8"/>
    <mergeCell ref="P7:S7"/>
    <mergeCell ref="A1:U1"/>
    <mergeCell ref="A2:U2"/>
    <mergeCell ref="A10:U10"/>
    <mergeCell ref="A4:U4"/>
    <mergeCell ref="A5:A8"/>
    <mergeCell ref="B5:B8"/>
    <mergeCell ref="C5:C8"/>
    <mergeCell ref="D5:S5"/>
    <mergeCell ref="T5:T8"/>
    <mergeCell ref="U5:U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T14" sqref="T14"/>
    </sheetView>
  </sheetViews>
  <sheetFormatPr defaultRowHeight="15" x14ac:dyDescent="0.25"/>
  <sheetData>
    <row r="1" spans="1:19" ht="15.75" x14ac:dyDescent="0.2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337" t="s">
        <v>181</v>
      </c>
      <c r="O1" s="337"/>
      <c r="P1" s="337"/>
      <c r="Q1" s="337"/>
      <c r="R1" s="337"/>
      <c r="S1" s="337"/>
    </row>
    <row r="2" spans="1:19" ht="15.75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338" t="s">
        <v>182</v>
      </c>
      <c r="O2" s="338"/>
      <c r="P2" s="338"/>
      <c r="Q2" s="338"/>
      <c r="R2" s="338"/>
      <c r="S2" s="338"/>
    </row>
    <row r="3" spans="1:19" ht="15.75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1"/>
      <c r="O3" s="182"/>
      <c r="P3" s="182"/>
      <c r="Q3" s="182"/>
      <c r="R3" s="182"/>
      <c r="S3" s="182"/>
    </row>
    <row r="4" spans="1:19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3"/>
      <c r="P4" s="183"/>
      <c r="Q4" s="183"/>
      <c r="R4" s="183"/>
      <c r="S4" s="183"/>
    </row>
    <row r="5" spans="1:19" ht="15.75" x14ac:dyDescent="0.25">
      <c r="A5" s="339" t="s">
        <v>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</row>
    <row r="6" spans="1:19" ht="15.75" x14ac:dyDescent="0.25">
      <c r="A6" s="335" t="s">
        <v>183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</row>
    <row r="7" spans="1:19" ht="15.75" x14ac:dyDescent="0.25">
      <c r="A7" s="335" t="s">
        <v>184</v>
      </c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</row>
    <row r="8" spans="1:19" ht="15.75" x14ac:dyDescent="0.2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</row>
    <row r="9" spans="1:19" ht="16.5" x14ac:dyDescent="0.25">
      <c r="A9" s="185"/>
      <c r="B9" s="185"/>
      <c r="C9" s="186"/>
      <c r="D9" s="185"/>
      <c r="E9" s="186"/>
      <c r="F9" s="186"/>
      <c r="G9" s="185"/>
      <c r="H9" s="185"/>
      <c r="I9" s="185"/>
      <c r="J9" s="185"/>
      <c r="K9" s="185"/>
      <c r="L9" s="185"/>
      <c r="M9" s="185"/>
      <c r="N9" s="185"/>
      <c r="O9" s="336" t="s">
        <v>185</v>
      </c>
      <c r="P9" s="336"/>
      <c r="Q9" s="336"/>
      <c r="R9" s="336"/>
      <c r="S9" s="336"/>
    </row>
    <row r="10" spans="1:19" x14ac:dyDescent="0.25">
      <c r="A10" s="349"/>
      <c r="B10" s="340" t="s">
        <v>135</v>
      </c>
      <c r="C10" s="340" t="s">
        <v>132</v>
      </c>
      <c r="D10" s="340" t="s">
        <v>133</v>
      </c>
      <c r="E10" s="340" t="s">
        <v>134</v>
      </c>
      <c r="F10" s="340" t="s">
        <v>136</v>
      </c>
      <c r="G10" s="187"/>
      <c r="H10" s="188" t="s">
        <v>186</v>
      </c>
      <c r="I10" s="187"/>
      <c r="J10" s="340" t="s">
        <v>187</v>
      </c>
      <c r="K10" s="187"/>
      <c r="L10" s="188" t="s">
        <v>188</v>
      </c>
      <c r="M10" s="187"/>
      <c r="N10" s="343" t="s">
        <v>189</v>
      </c>
      <c r="O10" s="344"/>
      <c r="P10" s="345"/>
      <c r="Q10" s="188"/>
      <c r="R10" s="346" t="s">
        <v>190</v>
      </c>
      <c r="S10" s="346" t="s">
        <v>191</v>
      </c>
    </row>
    <row r="11" spans="1:19" x14ac:dyDescent="0.25">
      <c r="A11" s="350"/>
      <c r="B11" s="341"/>
      <c r="C11" s="341"/>
      <c r="D11" s="341"/>
      <c r="E11" s="341"/>
      <c r="F11" s="341"/>
      <c r="G11" s="187"/>
      <c r="H11" s="187" t="s">
        <v>15</v>
      </c>
      <c r="I11" s="187"/>
      <c r="J11" s="341"/>
      <c r="K11" s="187"/>
      <c r="L11" s="187" t="s">
        <v>15</v>
      </c>
      <c r="M11" s="187"/>
      <c r="N11" s="187"/>
      <c r="O11" s="187" t="s">
        <v>15</v>
      </c>
      <c r="P11" s="187"/>
      <c r="Q11" s="187"/>
      <c r="R11" s="347"/>
      <c r="S11" s="347"/>
    </row>
    <row r="12" spans="1:19" ht="33.75" x14ac:dyDescent="0.25">
      <c r="A12" s="351"/>
      <c r="B12" s="342"/>
      <c r="C12" s="342"/>
      <c r="D12" s="342"/>
      <c r="E12" s="342"/>
      <c r="F12" s="342"/>
      <c r="G12" s="189" t="s">
        <v>192</v>
      </c>
      <c r="H12" s="190" t="s">
        <v>18</v>
      </c>
      <c r="I12" s="191" t="s">
        <v>19</v>
      </c>
      <c r="J12" s="342"/>
      <c r="K12" s="189" t="s">
        <v>192</v>
      </c>
      <c r="L12" s="190" t="s">
        <v>18</v>
      </c>
      <c r="M12" s="191" t="s">
        <v>19</v>
      </c>
      <c r="N12" s="189" t="s">
        <v>192</v>
      </c>
      <c r="O12" s="190" t="s">
        <v>18</v>
      </c>
      <c r="P12" s="191" t="s">
        <v>19</v>
      </c>
      <c r="Q12" s="192" t="s">
        <v>193</v>
      </c>
      <c r="R12" s="348"/>
      <c r="S12" s="348"/>
    </row>
    <row r="13" spans="1:19" ht="33" x14ac:dyDescent="0.25">
      <c r="A13" s="193" t="s">
        <v>194</v>
      </c>
      <c r="B13" s="194"/>
      <c r="C13" s="195"/>
      <c r="D13" s="193"/>
      <c r="E13" s="195"/>
      <c r="F13" s="195"/>
      <c r="G13" s="196">
        <v>7305.2</v>
      </c>
      <c r="H13" s="196">
        <v>7305.2</v>
      </c>
      <c r="I13" s="196"/>
      <c r="J13" s="196">
        <f>J18</f>
        <v>9319.2000000000007</v>
      </c>
      <c r="K13" s="196">
        <f>K18</f>
        <v>7305.2</v>
      </c>
      <c r="L13" s="196">
        <f>L18</f>
        <v>7305.2</v>
      </c>
      <c r="M13" s="196"/>
      <c r="N13" s="196">
        <v>7305.2</v>
      </c>
      <c r="O13" s="196">
        <v>7305.2</v>
      </c>
      <c r="P13" s="196"/>
      <c r="Q13" s="197"/>
      <c r="R13" s="196">
        <f>(K13/G13)*100</f>
        <v>100</v>
      </c>
      <c r="S13" s="198">
        <f>R13</f>
        <v>100</v>
      </c>
    </row>
    <row r="14" spans="1:19" ht="78.75" x14ac:dyDescent="0.25">
      <c r="A14" s="199" t="s">
        <v>195</v>
      </c>
      <c r="B14" s="200" t="s">
        <v>196</v>
      </c>
      <c r="C14" s="201"/>
      <c r="D14" s="202"/>
      <c r="E14" s="203"/>
      <c r="F14" s="200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5"/>
      <c r="R14" s="204"/>
      <c r="S14" s="198"/>
    </row>
    <row r="15" spans="1:19" ht="45" x14ac:dyDescent="0.25">
      <c r="A15" s="199" t="s">
        <v>197</v>
      </c>
      <c r="B15" s="200" t="s">
        <v>196</v>
      </c>
      <c r="C15" s="201" t="s">
        <v>144</v>
      </c>
      <c r="D15" s="202"/>
      <c r="E15" s="203"/>
      <c r="F15" s="200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6"/>
      <c r="R15" s="207"/>
      <c r="S15" s="198"/>
    </row>
    <row r="16" spans="1:19" ht="67.5" x14ac:dyDescent="0.25">
      <c r="A16" s="199" t="s">
        <v>198</v>
      </c>
      <c r="B16" s="200" t="s">
        <v>196</v>
      </c>
      <c r="C16" s="201" t="s">
        <v>144</v>
      </c>
      <c r="D16" s="202">
        <v>12</v>
      </c>
      <c r="E16" s="203"/>
      <c r="F16" s="200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6"/>
      <c r="R16" s="207"/>
      <c r="S16" s="198"/>
    </row>
    <row r="17" spans="1:19" ht="45" x14ac:dyDescent="0.25">
      <c r="A17" s="208" t="s">
        <v>199</v>
      </c>
      <c r="B17" s="200" t="s">
        <v>196</v>
      </c>
      <c r="C17" s="201" t="s">
        <v>144</v>
      </c>
      <c r="D17" s="202">
        <v>12</v>
      </c>
      <c r="E17" s="203" t="s">
        <v>200</v>
      </c>
      <c r="F17" s="200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6"/>
      <c r="R17" s="207"/>
      <c r="S17" s="198"/>
    </row>
    <row r="18" spans="1:19" ht="168.75" x14ac:dyDescent="0.25">
      <c r="A18" s="208" t="s">
        <v>201</v>
      </c>
      <c r="B18" s="200" t="s">
        <v>196</v>
      </c>
      <c r="C18" s="201" t="s">
        <v>144</v>
      </c>
      <c r="D18" s="202">
        <v>12</v>
      </c>
      <c r="E18" s="203" t="s">
        <v>200</v>
      </c>
      <c r="F18" s="200"/>
      <c r="G18" s="209">
        <v>10340.5</v>
      </c>
      <c r="H18" s="209">
        <f>G18</f>
        <v>10340.5</v>
      </c>
      <c r="I18" s="209">
        <v>0</v>
      </c>
      <c r="J18" s="209">
        <f>J19+J22+J27</f>
        <v>9319.2000000000007</v>
      </c>
      <c r="K18" s="209">
        <f>L18+M18</f>
        <v>7305.2</v>
      </c>
      <c r="L18" s="209">
        <f>L19+L22+L27</f>
        <v>7305.2</v>
      </c>
      <c r="M18" s="209">
        <v>0</v>
      </c>
      <c r="N18" s="209">
        <f>O18+P18</f>
        <v>0</v>
      </c>
      <c r="O18" s="209">
        <v>0</v>
      </c>
      <c r="P18" s="204">
        <v>0</v>
      </c>
      <c r="Q18" s="206"/>
      <c r="R18" s="204">
        <f>(K18/G18)*100</f>
        <v>70.646487113775919</v>
      </c>
      <c r="S18" s="198">
        <f>R18</f>
        <v>70.646487113775919</v>
      </c>
    </row>
    <row r="19" spans="1:19" ht="258.75" x14ac:dyDescent="0.25">
      <c r="A19" s="199" t="s">
        <v>202</v>
      </c>
      <c r="B19" s="201" t="s">
        <v>196</v>
      </c>
      <c r="C19" s="201" t="s">
        <v>144</v>
      </c>
      <c r="D19" s="210" t="s">
        <v>203</v>
      </c>
      <c r="E19" s="210" t="s">
        <v>200</v>
      </c>
      <c r="F19" s="210" t="s">
        <v>204</v>
      </c>
      <c r="G19" s="211">
        <v>0</v>
      </c>
      <c r="H19" s="211">
        <f>H20</f>
        <v>0</v>
      </c>
      <c r="I19" s="209">
        <v>0</v>
      </c>
      <c r="J19" s="211">
        <f>J20</f>
        <v>0</v>
      </c>
      <c r="K19" s="209">
        <f t="shared" ref="K19:K32" si="0">L19+M19</f>
        <v>0</v>
      </c>
      <c r="L19" s="209">
        <v>0</v>
      </c>
      <c r="M19" s="209"/>
      <c r="N19" s="209">
        <f>O19+P19</f>
        <v>0</v>
      </c>
      <c r="O19" s="209">
        <f>O21</f>
        <v>0</v>
      </c>
      <c r="P19" s="204">
        <v>0</v>
      </c>
      <c r="Q19" s="206"/>
      <c r="R19" s="204">
        <v>0</v>
      </c>
      <c r="S19" s="198">
        <f>R19</f>
        <v>0</v>
      </c>
    </row>
    <row r="20" spans="1:19" ht="135" x14ac:dyDescent="0.25">
      <c r="A20" s="199" t="s">
        <v>205</v>
      </c>
      <c r="B20" s="201" t="s">
        <v>196</v>
      </c>
      <c r="C20" s="201" t="s">
        <v>144</v>
      </c>
      <c r="D20" s="210" t="s">
        <v>203</v>
      </c>
      <c r="E20" s="210" t="s">
        <v>200</v>
      </c>
      <c r="F20" s="210" t="s">
        <v>206</v>
      </c>
      <c r="G20" s="211">
        <v>0</v>
      </c>
      <c r="H20" s="211">
        <v>0</v>
      </c>
      <c r="I20" s="209">
        <v>0</v>
      </c>
      <c r="J20" s="211">
        <v>0</v>
      </c>
      <c r="K20" s="209">
        <f t="shared" si="0"/>
        <v>0</v>
      </c>
      <c r="L20" s="209">
        <v>0</v>
      </c>
      <c r="M20" s="209">
        <v>0</v>
      </c>
      <c r="N20" s="209">
        <f>O20+P20</f>
        <v>0</v>
      </c>
      <c r="O20" s="209">
        <v>0</v>
      </c>
      <c r="P20" s="204">
        <v>0</v>
      </c>
      <c r="Q20" s="206"/>
      <c r="R20" s="204">
        <v>0</v>
      </c>
      <c r="S20" s="198">
        <f>R20</f>
        <v>0</v>
      </c>
    </row>
    <row r="21" spans="1:19" ht="382.5" x14ac:dyDescent="0.25">
      <c r="A21" s="199" t="s">
        <v>207</v>
      </c>
      <c r="B21" s="201" t="s">
        <v>196</v>
      </c>
      <c r="C21" s="201" t="s">
        <v>144</v>
      </c>
      <c r="D21" s="210" t="s">
        <v>203</v>
      </c>
      <c r="E21" s="210" t="s">
        <v>200</v>
      </c>
      <c r="F21" s="210" t="s">
        <v>206</v>
      </c>
      <c r="G21" s="211">
        <v>0</v>
      </c>
      <c r="H21" s="211">
        <v>0</v>
      </c>
      <c r="I21" s="209">
        <v>0</v>
      </c>
      <c r="J21" s="211">
        <v>0</v>
      </c>
      <c r="K21" s="209">
        <f t="shared" si="0"/>
        <v>0</v>
      </c>
      <c r="L21" s="209">
        <v>0</v>
      </c>
      <c r="M21" s="209">
        <v>0</v>
      </c>
      <c r="N21" s="209">
        <f>O21+P21</f>
        <v>0</v>
      </c>
      <c r="O21" s="209">
        <f>O22+O25+O30</f>
        <v>0</v>
      </c>
      <c r="P21" s="204">
        <v>0</v>
      </c>
      <c r="Q21" s="206"/>
      <c r="R21" s="204">
        <v>0</v>
      </c>
      <c r="S21" s="204">
        <v>0</v>
      </c>
    </row>
    <row r="22" spans="1:19" ht="90" x14ac:dyDescent="0.25">
      <c r="A22" s="199" t="s">
        <v>208</v>
      </c>
      <c r="B22" s="201" t="s">
        <v>196</v>
      </c>
      <c r="C22" s="201" t="s">
        <v>144</v>
      </c>
      <c r="D22" s="210" t="s">
        <v>203</v>
      </c>
      <c r="E22" s="210" t="s">
        <v>200</v>
      </c>
      <c r="F22" s="210" t="s">
        <v>209</v>
      </c>
      <c r="G22" s="211">
        <f t="shared" ref="G22:G27" si="1">H22+I22</f>
        <v>626.9</v>
      </c>
      <c r="H22" s="211">
        <f>H23</f>
        <v>626.9</v>
      </c>
      <c r="I22" s="209">
        <v>0</v>
      </c>
      <c r="J22" s="211">
        <v>214</v>
      </c>
      <c r="K22" s="209">
        <f t="shared" si="0"/>
        <v>0</v>
      </c>
      <c r="L22" s="209">
        <v>0</v>
      </c>
      <c r="M22" s="209">
        <v>0</v>
      </c>
      <c r="N22" s="209">
        <v>0</v>
      </c>
      <c r="O22" s="209">
        <v>0</v>
      </c>
      <c r="P22" s="204">
        <v>0</v>
      </c>
      <c r="Q22" s="206"/>
      <c r="R22" s="204">
        <v>0</v>
      </c>
      <c r="S22" s="204">
        <v>0</v>
      </c>
    </row>
    <row r="23" spans="1:19" ht="123.75" x14ac:dyDescent="0.25">
      <c r="A23" s="199" t="s">
        <v>210</v>
      </c>
      <c r="B23" s="201" t="s">
        <v>196</v>
      </c>
      <c r="C23" s="201" t="s">
        <v>144</v>
      </c>
      <c r="D23" s="210" t="s">
        <v>203</v>
      </c>
      <c r="E23" s="210" t="s">
        <v>200</v>
      </c>
      <c r="F23" s="210" t="s">
        <v>211</v>
      </c>
      <c r="G23" s="211">
        <f t="shared" si="1"/>
        <v>626.9</v>
      </c>
      <c r="H23" s="211">
        <f>H24+H25+H26</f>
        <v>626.9</v>
      </c>
      <c r="I23" s="209">
        <v>0</v>
      </c>
      <c r="J23" s="211">
        <v>214</v>
      </c>
      <c r="K23" s="209">
        <f t="shared" si="0"/>
        <v>0</v>
      </c>
      <c r="L23" s="209">
        <f>L24+L25+L26</f>
        <v>0</v>
      </c>
      <c r="M23" s="209">
        <v>0</v>
      </c>
      <c r="N23" s="209">
        <v>0</v>
      </c>
      <c r="O23" s="209">
        <v>0</v>
      </c>
      <c r="P23" s="204">
        <v>0</v>
      </c>
      <c r="Q23" s="206"/>
      <c r="R23" s="204">
        <v>0</v>
      </c>
      <c r="S23" s="204">
        <v>0</v>
      </c>
    </row>
    <row r="24" spans="1:19" ht="191.25" x14ac:dyDescent="0.25">
      <c r="A24" s="199" t="s">
        <v>212</v>
      </c>
      <c r="B24" s="201" t="s">
        <v>196</v>
      </c>
      <c r="C24" s="201" t="s">
        <v>144</v>
      </c>
      <c r="D24" s="210" t="s">
        <v>203</v>
      </c>
      <c r="E24" s="210" t="s">
        <v>200</v>
      </c>
      <c r="F24" s="210" t="s">
        <v>211</v>
      </c>
      <c r="G24" s="212">
        <f t="shared" si="1"/>
        <v>486.3</v>
      </c>
      <c r="H24" s="213">
        <v>486.3</v>
      </c>
      <c r="I24" s="209">
        <v>0</v>
      </c>
      <c r="J24" s="211">
        <v>214</v>
      </c>
      <c r="K24" s="209">
        <f t="shared" si="0"/>
        <v>0</v>
      </c>
      <c r="L24" s="209">
        <v>0</v>
      </c>
      <c r="M24" s="209">
        <v>0</v>
      </c>
      <c r="N24" s="209">
        <v>0</v>
      </c>
      <c r="O24" s="209">
        <v>0</v>
      </c>
      <c r="P24" s="204">
        <v>0</v>
      </c>
      <c r="Q24" s="206"/>
      <c r="R24" s="204">
        <v>0</v>
      </c>
      <c r="S24" s="204">
        <v>0</v>
      </c>
    </row>
    <row r="25" spans="1:19" ht="157.5" x14ac:dyDescent="0.25">
      <c r="A25" s="199" t="s">
        <v>213</v>
      </c>
      <c r="B25" s="201" t="s">
        <v>196</v>
      </c>
      <c r="C25" s="201" t="s">
        <v>144</v>
      </c>
      <c r="D25" s="210" t="s">
        <v>203</v>
      </c>
      <c r="E25" s="210" t="s">
        <v>200</v>
      </c>
      <c r="F25" s="210" t="s">
        <v>211</v>
      </c>
      <c r="G25" s="212">
        <f t="shared" si="1"/>
        <v>90.1</v>
      </c>
      <c r="H25" s="213">
        <v>90.1</v>
      </c>
      <c r="I25" s="209">
        <v>0</v>
      </c>
      <c r="J25" s="211">
        <v>0</v>
      </c>
      <c r="K25" s="209">
        <f t="shared" si="0"/>
        <v>0</v>
      </c>
      <c r="L25" s="209">
        <v>0</v>
      </c>
      <c r="M25" s="209">
        <v>0</v>
      </c>
      <c r="N25" s="209">
        <v>0</v>
      </c>
      <c r="O25" s="209">
        <v>0</v>
      </c>
      <c r="P25" s="204">
        <v>0</v>
      </c>
      <c r="Q25" s="206"/>
      <c r="R25" s="204">
        <v>0</v>
      </c>
      <c r="S25" s="204">
        <v>0</v>
      </c>
    </row>
    <row r="26" spans="1:19" ht="202.5" x14ac:dyDescent="0.25">
      <c r="A26" s="199" t="s">
        <v>214</v>
      </c>
      <c r="B26" s="201" t="s">
        <v>196</v>
      </c>
      <c r="C26" s="201" t="s">
        <v>144</v>
      </c>
      <c r="D26" s="210" t="s">
        <v>203</v>
      </c>
      <c r="E26" s="210" t="s">
        <v>200</v>
      </c>
      <c r="F26" s="210" t="s">
        <v>211</v>
      </c>
      <c r="G26" s="212">
        <f t="shared" si="1"/>
        <v>50.5</v>
      </c>
      <c r="H26" s="213">
        <v>50.5</v>
      </c>
      <c r="I26" s="209">
        <v>0</v>
      </c>
      <c r="J26" s="211">
        <v>0</v>
      </c>
      <c r="K26" s="209">
        <f t="shared" si="0"/>
        <v>0</v>
      </c>
      <c r="L26" s="209">
        <v>0</v>
      </c>
      <c r="M26" s="209">
        <v>0</v>
      </c>
      <c r="N26" s="209">
        <v>0</v>
      </c>
      <c r="O26" s="209">
        <v>0</v>
      </c>
      <c r="P26" s="204">
        <v>0</v>
      </c>
      <c r="Q26" s="206"/>
      <c r="R26" s="204">
        <v>0</v>
      </c>
      <c r="S26" s="204">
        <v>0</v>
      </c>
    </row>
    <row r="27" spans="1:19" ht="45" x14ac:dyDescent="0.25">
      <c r="A27" s="208" t="s">
        <v>215</v>
      </c>
      <c r="B27" s="201" t="s">
        <v>196</v>
      </c>
      <c r="C27" s="201" t="s">
        <v>144</v>
      </c>
      <c r="D27" s="210" t="s">
        <v>203</v>
      </c>
      <c r="E27" s="210" t="s">
        <v>200</v>
      </c>
      <c r="F27" s="210" t="s">
        <v>216</v>
      </c>
      <c r="G27" s="211">
        <f t="shared" si="1"/>
        <v>9713.6</v>
      </c>
      <c r="H27" s="211">
        <f>H28</f>
        <v>9713.6</v>
      </c>
      <c r="I27" s="209">
        <v>0</v>
      </c>
      <c r="J27" s="211">
        <f>J28</f>
        <v>9105.2000000000007</v>
      </c>
      <c r="K27" s="209">
        <f>K28</f>
        <v>7305.2</v>
      </c>
      <c r="L27" s="209">
        <f>L28</f>
        <v>7305.2</v>
      </c>
      <c r="M27" s="209">
        <v>0</v>
      </c>
      <c r="N27" s="209">
        <v>0</v>
      </c>
      <c r="O27" s="209">
        <v>0</v>
      </c>
      <c r="P27" s="204">
        <v>0</v>
      </c>
      <c r="Q27" s="206"/>
      <c r="R27" s="204">
        <f>(L27/G27)*100</f>
        <v>75.205896886839056</v>
      </c>
      <c r="S27" s="204">
        <f t="shared" ref="S27:S32" si="2">R27</f>
        <v>75.205896886839056</v>
      </c>
    </row>
    <row r="28" spans="1:19" ht="157.5" x14ac:dyDescent="0.25">
      <c r="A28" s="208" t="s">
        <v>217</v>
      </c>
      <c r="B28" s="201" t="s">
        <v>196</v>
      </c>
      <c r="C28" s="201" t="s">
        <v>144</v>
      </c>
      <c r="D28" s="210" t="s">
        <v>203</v>
      </c>
      <c r="E28" s="210" t="s">
        <v>200</v>
      </c>
      <c r="F28" s="210" t="s">
        <v>218</v>
      </c>
      <c r="G28" s="211">
        <f>G29+G30+G31+G32</f>
        <v>9713.6</v>
      </c>
      <c r="H28" s="211">
        <f>H29+H30+H31+H32</f>
        <v>9713.6</v>
      </c>
      <c r="I28" s="209">
        <f>I29+I30+I32</f>
        <v>0</v>
      </c>
      <c r="J28" s="211">
        <f>J29+J30+J31+J32</f>
        <v>9105.2000000000007</v>
      </c>
      <c r="K28" s="209">
        <f t="shared" si="0"/>
        <v>7305.2</v>
      </c>
      <c r="L28" s="209">
        <f>L29+L30+L31+L32</f>
        <v>7305.2</v>
      </c>
      <c r="M28" s="209">
        <f>M29+M30+M31+M32</f>
        <v>0</v>
      </c>
      <c r="N28" s="209">
        <v>0</v>
      </c>
      <c r="O28" s="209">
        <v>0</v>
      </c>
      <c r="P28" s="204">
        <f>P29+P30+P31+P32</f>
        <v>0</v>
      </c>
      <c r="Q28" s="206"/>
      <c r="R28" s="204">
        <f>(L28/H28)*100</f>
        <v>75.205896886839056</v>
      </c>
      <c r="S28" s="204">
        <f t="shared" si="2"/>
        <v>75.205896886839056</v>
      </c>
    </row>
    <row r="29" spans="1:19" ht="180" x14ac:dyDescent="0.25">
      <c r="A29" s="208" t="s">
        <v>219</v>
      </c>
      <c r="B29" s="201" t="s">
        <v>196</v>
      </c>
      <c r="C29" s="201" t="s">
        <v>144</v>
      </c>
      <c r="D29" s="210" t="s">
        <v>203</v>
      </c>
      <c r="E29" s="210" t="s">
        <v>200</v>
      </c>
      <c r="F29" s="210" t="s">
        <v>218</v>
      </c>
      <c r="G29" s="211">
        <v>300</v>
      </c>
      <c r="H29" s="211">
        <v>300</v>
      </c>
      <c r="I29" s="209">
        <v>0</v>
      </c>
      <c r="J29" s="211">
        <v>0</v>
      </c>
      <c r="K29" s="209">
        <f t="shared" si="0"/>
        <v>0</v>
      </c>
      <c r="L29" s="209">
        <v>0</v>
      </c>
      <c r="M29" s="209">
        <v>0</v>
      </c>
      <c r="N29" s="209">
        <v>0</v>
      </c>
      <c r="O29" s="209">
        <v>0</v>
      </c>
      <c r="P29" s="204">
        <v>0</v>
      </c>
      <c r="Q29" s="206"/>
      <c r="R29" s="204">
        <v>0</v>
      </c>
      <c r="S29" s="204">
        <f t="shared" si="2"/>
        <v>0</v>
      </c>
    </row>
    <row r="30" spans="1:19" ht="123.75" x14ac:dyDescent="0.25">
      <c r="A30" s="208" t="s">
        <v>220</v>
      </c>
      <c r="B30" s="201" t="s">
        <v>196</v>
      </c>
      <c r="C30" s="201" t="s">
        <v>144</v>
      </c>
      <c r="D30" s="210" t="s">
        <v>203</v>
      </c>
      <c r="E30" s="210" t="s">
        <v>200</v>
      </c>
      <c r="F30" s="210" t="s">
        <v>218</v>
      </c>
      <c r="G30" s="211">
        <v>7005.2</v>
      </c>
      <c r="H30" s="211">
        <f>G30</f>
        <v>7005.2</v>
      </c>
      <c r="I30" s="209">
        <v>0</v>
      </c>
      <c r="J30" s="211">
        <v>7005.2</v>
      </c>
      <c r="K30" s="209">
        <v>7005.2</v>
      </c>
      <c r="L30" s="209">
        <v>7005.2</v>
      </c>
      <c r="M30" s="209">
        <v>0</v>
      </c>
      <c r="N30" s="209">
        <v>0</v>
      </c>
      <c r="O30" s="209">
        <v>0</v>
      </c>
      <c r="P30" s="204">
        <v>0</v>
      </c>
      <c r="Q30" s="206"/>
      <c r="R30" s="204">
        <f>(L30/J30)*100</f>
        <v>100</v>
      </c>
      <c r="S30" s="204">
        <f t="shared" si="2"/>
        <v>100</v>
      </c>
    </row>
    <row r="31" spans="1:19" ht="113.25" x14ac:dyDescent="0.25">
      <c r="A31" s="194" t="s">
        <v>221</v>
      </c>
      <c r="B31" s="201" t="s">
        <v>196</v>
      </c>
      <c r="C31" s="201" t="s">
        <v>144</v>
      </c>
      <c r="D31" s="210" t="s">
        <v>203</v>
      </c>
      <c r="E31" s="210" t="s">
        <v>200</v>
      </c>
      <c r="F31" s="210" t="s">
        <v>218</v>
      </c>
      <c r="G31" s="209">
        <v>2100</v>
      </c>
      <c r="H31" s="209">
        <v>2100</v>
      </c>
      <c r="I31" s="209">
        <v>0</v>
      </c>
      <c r="J31" s="209">
        <v>2100</v>
      </c>
      <c r="K31" s="209">
        <f t="shared" si="0"/>
        <v>300</v>
      </c>
      <c r="L31" s="209">
        <v>300</v>
      </c>
      <c r="M31" s="209">
        <v>0</v>
      </c>
      <c r="N31" s="209">
        <v>0</v>
      </c>
      <c r="O31" s="209">
        <v>0</v>
      </c>
      <c r="P31" s="204">
        <v>0</v>
      </c>
      <c r="Q31" s="206"/>
      <c r="R31" s="204">
        <f>(K31/G31)*100</f>
        <v>14.285714285714285</v>
      </c>
      <c r="S31" s="204">
        <f t="shared" si="2"/>
        <v>14.285714285714285</v>
      </c>
    </row>
    <row r="32" spans="1:19" ht="237" x14ac:dyDescent="0.25">
      <c r="A32" s="197" t="s">
        <v>222</v>
      </c>
      <c r="B32" s="201" t="s">
        <v>196</v>
      </c>
      <c r="C32" s="201" t="s">
        <v>144</v>
      </c>
      <c r="D32" s="210" t="s">
        <v>203</v>
      </c>
      <c r="E32" s="210" t="s">
        <v>200</v>
      </c>
      <c r="F32" s="210" t="s">
        <v>218</v>
      </c>
      <c r="G32" s="209">
        <v>308.39999999999998</v>
      </c>
      <c r="H32" s="209">
        <f>G32</f>
        <v>308.39999999999998</v>
      </c>
      <c r="I32" s="209">
        <v>0</v>
      </c>
      <c r="J32" s="214">
        <f>0</f>
        <v>0</v>
      </c>
      <c r="K32" s="209">
        <f t="shared" si="0"/>
        <v>0</v>
      </c>
      <c r="L32" s="214">
        <v>0</v>
      </c>
      <c r="M32" s="209">
        <v>0</v>
      </c>
      <c r="N32" s="209">
        <f>O32+P32</f>
        <v>0</v>
      </c>
      <c r="O32" s="209">
        <v>0</v>
      </c>
      <c r="P32" s="204">
        <v>0</v>
      </c>
      <c r="Q32" s="204"/>
      <c r="R32" s="204">
        <v>0</v>
      </c>
      <c r="S32" s="204">
        <f t="shared" si="2"/>
        <v>0</v>
      </c>
    </row>
    <row r="33" spans="1:19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180"/>
      <c r="R33" s="180"/>
      <c r="S33" s="180"/>
    </row>
    <row r="34" spans="1:19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180"/>
      <c r="R34" s="180"/>
      <c r="S34" s="180"/>
    </row>
    <row r="35" spans="1:19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180"/>
      <c r="R35" s="180"/>
      <c r="S35" s="180"/>
    </row>
    <row r="36" spans="1:19" x14ac:dyDescent="0.25">
      <c r="A36" s="215" t="s">
        <v>223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180"/>
      <c r="R36" s="180"/>
      <c r="S36" s="180"/>
    </row>
    <row r="37" spans="1:19" x14ac:dyDescent="0.25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</row>
  </sheetData>
  <mergeCells count="16">
    <mergeCell ref="J10:J12"/>
    <mergeCell ref="N10:P10"/>
    <mergeCell ref="R10:R12"/>
    <mergeCell ref="S10:S12"/>
    <mergeCell ref="A10:A12"/>
    <mergeCell ref="B10:B12"/>
    <mergeCell ref="C10:C12"/>
    <mergeCell ref="D10:D12"/>
    <mergeCell ref="E10:E12"/>
    <mergeCell ref="F10:F12"/>
    <mergeCell ref="O9:S9"/>
    <mergeCell ref="N1:S1"/>
    <mergeCell ref="N2:S2"/>
    <mergeCell ref="A5:S5"/>
    <mergeCell ref="A6:S6"/>
    <mergeCell ref="A7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СодРазв Межунар</vt:lpstr>
      <vt:lpstr>Кадры</vt:lpstr>
      <vt:lpstr>ОхрТруда</vt:lpstr>
      <vt:lpstr>ИнфПолит</vt:lpstr>
      <vt:lpstr>ГраждОбщ</vt:lpstr>
      <vt:lpstr>ИнформОбщ</vt:lpstr>
      <vt:lpstr>СВОД ВЦП</vt:lpstr>
      <vt:lpstr>Предпр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Шевелeв Вячеслав Петрович</dc:creator>
  <cp:lastModifiedBy>Шевелeв Вячеслав Петрович</cp:lastModifiedBy>
  <dcterms:created xsi:type="dcterms:W3CDTF">2015-01-30T08:03:48Z</dcterms:created>
  <dcterms:modified xsi:type="dcterms:W3CDTF">2015-04-13T13:53:55Z</dcterms:modified>
</cp:coreProperties>
</file>